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988d0710dc7bbb1/Desktop/Cadmus Collateral/Templates/"/>
    </mc:Choice>
  </mc:AlternateContent>
  <xr:revisionPtr revIDLastSave="0" documentId="8_{C9D54E5A-CED3-4CA8-BCE5-DF9579AC8F60}" xr6:coauthVersionLast="47" xr6:coauthVersionMax="47" xr10:uidLastSave="{00000000-0000-0000-0000-000000000000}"/>
  <bookViews>
    <workbookView xWindow="-96" yWindow="-96" windowWidth="23232" windowHeight="12432" firstSheet="3" activeTab="8" xr2:uid="{71797D46-9777-4ED1-AE5E-B78705599487}"/>
  </bookViews>
  <sheets>
    <sheet name="Project Budget" sheetId="4" r:id="rId1"/>
    <sheet name="Task &amp; Gantt" sheetId="3" r:id="rId2"/>
    <sheet name="Risk Tracker" sheetId="6" r:id="rId3"/>
    <sheet name="Action Items" sheetId="5" r:id="rId4"/>
    <sheet name="Issue Log" sheetId="7" r:id="rId5"/>
    <sheet name="Decision Log" sheetId="8" r:id="rId6"/>
    <sheet name="Change Log" sheetId="9" r:id="rId7"/>
    <sheet name="Stakeholder Register" sheetId="10" r:id="rId8"/>
    <sheet name="RACI Matrix" sheetId="11" r:id="rId9"/>
    <sheet name="Reference &amp; Definitions" sheetId="2" r:id="rId10"/>
  </sheets>
  <definedNames>
    <definedName name="_xlnm._FilterDatabase" localSheetId="3" hidden="1">'Action Items'!$B$6:$G$6</definedName>
    <definedName name="_xlnm._FilterDatabase" localSheetId="6" hidden="1">'Change Log'!$B$6:$G$6</definedName>
    <definedName name="_xlnm._FilterDatabase" localSheetId="5" hidden="1">'Decision Log'!$B$6:$H$6</definedName>
    <definedName name="_xlnm._FilterDatabase" localSheetId="4" hidden="1">'Issue Log'!$B$6:$G$6</definedName>
    <definedName name="_xlnm._FilterDatabase" localSheetId="8" hidden="1">'RACI Matrix'!$B$6:$F$6</definedName>
    <definedName name="_xlnm._FilterDatabase" localSheetId="2" hidden="1">'Risk Tracker'!$B$6:$I$6</definedName>
    <definedName name="_xlnm._FilterDatabase" localSheetId="7" hidden="1">'Stakeholder Register'!$B$6:$G$6</definedName>
    <definedName name="_xlnm._FilterDatabase" localSheetId="1">'Task &amp; Gantt'!$B$6:$J$6</definedName>
    <definedName name="_xlnm.Print_Area" localSheetId="3">'Action Items'!$A$6:$G$6</definedName>
    <definedName name="_xlnm.Print_Area" localSheetId="6">'Change Log'!$A$6:$G$6</definedName>
    <definedName name="_xlnm.Print_Area" localSheetId="5">'Decision Log'!$A$6:$H$6</definedName>
    <definedName name="_xlnm.Print_Area" localSheetId="4">'Issue Log'!$A$6:$G$6</definedName>
    <definedName name="_xlnm.Print_Area" localSheetId="8">'RACI Matrix'!$A$6:$F$6</definedName>
    <definedName name="_xlnm.Print_Area" localSheetId="2">'Risk Tracker'!$A$6:$I$6</definedName>
    <definedName name="_xlnm.Print_Area" localSheetId="7">'Stakeholder Register'!$A$6:$G$6</definedName>
    <definedName name="_xlnm.Print_Area" localSheetId="1">'Task &amp; Gantt'!$A$6:$K$6</definedName>
    <definedName name="_xlnm.Print_Titles" localSheetId="3">'Action Items'!$6:$6</definedName>
    <definedName name="_xlnm.Print_Titles" localSheetId="6">'Change Log'!$6:$6</definedName>
    <definedName name="_xlnm.Print_Titles" localSheetId="5">'Decision Log'!$6:$6</definedName>
    <definedName name="_xlnm.Print_Titles" localSheetId="4">'Issue Log'!$6:$6</definedName>
    <definedName name="_xlnm.Print_Titles" localSheetId="8">'RACI Matrix'!$6:$6</definedName>
    <definedName name="_xlnm.Print_Titles" localSheetId="2">'Risk Tracker'!$6:$6</definedName>
    <definedName name="_xlnm.Print_Titles" localSheetId="7">'Stakeholder Register'!$6:$6</definedName>
    <definedName name="_xlnm.Print_Titles" localSheetId="1">'Task &amp; Gantt'!$6:$6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" l="1"/>
  <c r="B8" i="7"/>
  <c r="B14" i="10"/>
  <c r="B13" i="10"/>
  <c r="B12" i="10"/>
  <c r="B11" i="10"/>
  <c r="B10" i="10"/>
  <c r="B9" i="10"/>
  <c r="B8" i="10"/>
  <c r="B7" i="10"/>
  <c r="K14" i="3"/>
  <c r="K13" i="3"/>
  <c r="K12" i="3"/>
  <c r="K11" i="3"/>
  <c r="K10" i="3"/>
  <c r="K9" i="3"/>
  <c r="K7" i="3"/>
  <c r="L7" i="3" l="1"/>
  <c r="L10" i="3"/>
  <c r="L14" i="3"/>
  <c r="M10" i="3"/>
  <c r="M14" i="3"/>
  <c r="L9" i="3"/>
  <c r="N10" i="3"/>
  <c r="L13" i="3"/>
  <c r="N14" i="3"/>
  <c r="L11" i="3"/>
  <c r="O14" i="3"/>
  <c r="L12" i="3"/>
  <c r="M13" i="3" l="1"/>
  <c r="O10" i="3"/>
  <c r="M12" i="3"/>
  <c r="P10" i="3"/>
  <c r="M11" i="3"/>
  <c r="M7" i="3"/>
  <c r="P14" i="3"/>
  <c r="M9" i="3"/>
  <c r="B14" i="9"/>
  <c r="B13" i="9"/>
  <c r="B12" i="9"/>
  <c r="B11" i="9"/>
  <c r="B10" i="9"/>
  <c r="B9" i="9"/>
  <c r="B8" i="9"/>
  <c r="B7" i="9"/>
  <c r="B14" i="8"/>
  <c r="B13" i="8"/>
  <c r="B12" i="8"/>
  <c r="B11" i="8"/>
  <c r="B10" i="8"/>
  <c r="B9" i="8"/>
  <c r="B8" i="8"/>
  <c r="B7" i="8"/>
  <c r="G8" i="5"/>
  <c r="G9" i="5"/>
  <c r="G10" i="5"/>
  <c r="G11" i="5"/>
  <c r="G12" i="5"/>
  <c r="G13" i="5"/>
  <c r="G14" i="5"/>
  <c r="G7" i="5"/>
  <c r="H8" i="6"/>
  <c r="H9" i="6"/>
  <c r="H10" i="6"/>
  <c r="H11" i="6"/>
  <c r="H12" i="6"/>
  <c r="H13" i="6"/>
  <c r="H14" i="6"/>
  <c r="B14" i="7"/>
  <c r="B13" i="7"/>
  <c r="B12" i="7"/>
  <c r="B11" i="7"/>
  <c r="B10" i="7"/>
  <c r="B9" i="7"/>
  <c r="H7" i="6"/>
  <c r="B14" i="6"/>
  <c r="B13" i="6"/>
  <c r="B12" i="6"/>
  <c r="B11" i="6"/>
  <c r="B10" i="6"/>
  <c r="B9" i="6"/>
  <c r="B8" i="6"/>
  <c r="B7" i="6"/>
  <c r="O31" i="4"/>
  <c r="O32" i="4"/>
  <c r="O33" i="4"/>
  <c r="O34" i="4"/>
  <c r="O35" i="4"/>
  <c r="O36" i="4"/>
  <c r="C37" i="4"/>
  <c r="D37" i="4"/>
  <c r="E37" i="4"/>
  <c r="F37" i="4"/>
  <c r="G37" i="4"/>
  <c r="H37" i="4"/>
  <c r="I37" i="4"/>
  <c r="J37" i="4"/>
  <c r="K37" i="4"/>
  <c r="L37" i="4"/>
  <c r="M37" i="4"/>
  <c r="N37" i="4"/>
  <c r="O40" i="4"/>
  <c r="O41" i="4"/>
  <c r="O42" i="4"/>
  <c r="O43" i="4"/>
  <c r="O44" i="4"/>
  <c r="O45" i="4"/>
  <c r="C46" i="4"/>
  <c r="D46" i="4"/>
  <c r="E46" i="4"/>
  <c r="F46" i="4"/>
  <c r="G46" i="4"/>
  <c r="H46" i="4"/>
  <c r="I46" i="4"/>
  <c r="J46" i="4"/>
  <c r="K46" i="4"/>
  <c r="L46" i="4"/>
  <c r="M46" i="4"/>
  <c r="N46" i="4"/>
  <c r="N55" i="4"/>
  <c r="M55" i="4"/>
  <c r="L55" i="4"/>
  <c r="K55" i="4"/>
  <c r="J55" i="4"/>
  <c r="I55" i="4"/>
  <c r="H55" i="4"/>
  <c r="G55" i="4"/>
  <c r="F55" i="4"/>
  <c r="E55" i="4"/>
  <c r="D55" i="4"/>
  <c r="C55" i="4"/>
  <c r="O54" i="4"/>
  <c r="O53" i="4"/>
  <c r="O52" i="4"/>
  <c r="O51" i="4"/>
  <c r="O50" i="4"/>
  <c r="O49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O23" i="4"/>
  <c r="O22" i="4"/>
  <c r="O21" i="4"/>
  <c r="N18" i="4"/>
  <c r="N27" i="4" s="1"/>
  <c r="N7" i="4" s="1"/>
  <c r="M18" i="4"/>
  <c r="M27" i="4" s="1"/>
  <c r="M7" i="4" s="1"/>
  <c r="L18" i="4"/>
  <c r="L27" i="4" s="1"/>
  <c r="L7" i="4" s="1"/>
  <c r="K18" i="4"/>
  <c r="K27" i="4" s="1"/>
  <c r="K7" i="4" s="1"/>
  <c r="J18" i="4"/>
  <c r="J27" i="4" s="1"/>
  <c r="J7" i="4" s="1"/>
  <c r="I18" i="4"/>
  <c r="I27" i="4" s="1"/>
  <c r="I7" i="4" s="1"/>
  <c r="H18" i="4"/>
  <c r="H27" i="4" s="1"/>
  <c r="H7" i="4" s="1"/>
  <c r="G18" i="4"/>
  <c r="F18" i="4"/>
  <c r="F27" i="4" s="1"/>
  <c r="F7" i="4" s="1"/>
  <c r="E18" i="4"/>
  <c r="D18" i="4"/>
  <c r="C18" i="4"/>
  <c r="C27" i="4" s="1"/>
  <c r="O17" i="4"/>
  <c r="O16" i="4"/>
  <c r="O15" i="4"/>
  <c r="O14" i="4"/>
  <c r="N9" i="3" l="1"/>
  <c r="N11" i="3"/>
  <c r="O9" i="3"/>
  <c r="N13" i="3"/>
  <c r="N7" i="3"/>
  <c r="N12" i="3"/>
  <c r="O7" i="3"/>
  <c r="O13" i="3"/>
  <c r="Q14" i="3"/>
  <c r="Q10" i="3"/>
  <c r="E27" i="4"/>
  <c r="E7" i="4" s="1"/>
  <c r="N57" i="4"/>
  <c r="N8" i="4" s="1"/>
  <c r="H57" i="4"/>
  <c r="H8" i="4" s="1"/>
  <c r="G57" i="4"/>
  <c r="G8" i="4" s="1"/>
  <c r="O37" i="4"/>
  <c r="F57" i="4"/>
  <c r="F8" i="4" s="1"/>
  <c r="F9" i="4" s="1"/>
  <c r="J57" i="4"/>
  <c r="J8" i="4" s="1"/>
  <c r="J9" i="4" s="1"/>
  <c r="K57" i="4"/>
  <c r="K8" i="4" s="1"/>
  <c r="K9" i="4" s="1"/>
  <c r="O46" i="4"/>
  <c r="M57" i="4"/>
  <c r="M8" i="4" s="1"/>
  <c r="M9" i="4" s="1"/>
  <c r="E57" i="4"/>
  <c r="E8" i="4" s="1"/>
  <c r="E9" i="4" s="1"/>
  <c r="I57" i="4"/>
  <c r="I8" i="4" s="1"/>
  <c r="I9" i="4" s="1"/>
  <c r="H9" i="4"/>
  <c r="D57" i="4"/>
  <c r="D8" i="4" s="1"/>
  <c r="D27" i="4"/>
  <c r="D7" i="4" s="1"/>
  <c r="L57" i="4"/>
  <c r="L8" i="4" s="1"/>
  <c r="L9" i="4" s="1"/>
  <c r="G27" i="4"/>
  <c r="G7" i="4" s="1"/>
  <c r="N9" i="4"/>
  <c r="O18" i="4"/>
  <c r="O55" i="4"/>
  <c r="D29" i="4"/>
  <c r="C7" i="4"/>
  <c r="C57" i="4"/>
  <c r="C29" i="4"/>
  <c r="O25" i="4"/>
  <c r="P9" i="3" l="1"/>
  <c r="P7" i="3"/>
  <c r="R14" i="3"/>
  <c r="P12" i="3"/>
  <c r="O11" i="3"/>
  <c r="P13" i="3"/>
  <c r="R10" i="3"/>
  <c r="Q13" i="3"/>
  <c r="O12" i="3"/>
  <c r="G9" i="4"/>
  <c r="D9" i="4"/>
  <c r="O27" i="4"/>
  <c r="O57" i="4"/>
  <c r="C8" i="4"/>
  <c r="C9" i="4" s="1"/>
  <c r="C10" i="4" s="1"/>
  <c r="E29" i="4"/>
  <c r="D10" i="4" l="1"/>
  <c r="E10" i="4" s="1"/>
  <c r="F10" i="4" s="1"/>
  <c r="G10" i="4" s="1"/>
  <c r="H10" i="4" s="1"/>
  <c r="I10" i="4" s="1"/>
  <c r="J10" i="4" s="1"/>
  <c r="K10" i="4" s="1"/>
  <c r="L10" i="4" s="1"/>
  <c r="M10" i="4" s="1"/>
  <c r="N10" i="4" s="1"/>
  <c r="Q7" i="3"/>
  <c r="R9" i="3"/>
  <c r="Q9" i="3"/>
  <c r="P11" i="3"/>
  <c r="Q12" i="3"/>
  <c r="S10" i="3"/>
  <c r="R13" i="3"/>
  <c r="S14" i="3"/>
  <c r="T14" i="3"/>
  <c r="F29" i="4"/>
  <c r="T10" i="3" l="1"/>
  <c r="R12" i="3"/>
  <c r="Q11" i="3"/>
  <c r="R7" i="3"/>
  <c r="U14" i="3"/>
  <c r="V14" i="3"/>
  <c r="S12" i="3"/>
  <c r="S9" i="3"/>
  <c r="S13" i="3"/>
  <c r="G29" i="4"/>
  <c r="S7" i="3" l="1"/>
  <c r="T7" i="3" s="1"/>
  <c r="U7" i="3" s="1"/>
  <c r="U10" i="3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T9" i="3"/>
  <c r="R11" i="3"/>
  <c r="T12" i="3"/>
  <c r="T13" i="3"/>
  <c r="U13" i="3" s="1"/>
  <c r="V13" i="3" s="1"/>
  <c r="W14" i="3"/>
  <c r="H29" i="4"/>
  <c r="U12" i="3" l="1"/>
  <c r="S11" i="3"/>
  <c r="T11" i="3" s="1"/>
  <c r="U11" i="3" s="1"/>
  <c r="V11" i="3" s="1"/>
  <c r="W11" i="3" s="1"/>
  <c r="X11" i="3" s="1"/>
  <c r="Y11" i="3" s="1"/>
  <c r="Z11" i="3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X11" i="3" s="1"/>
  <c r="AY11" i="3" s="1"/>
  <c r="AZ11" i="3" s="1"/>
  <c r="BA11" i="3" s="1"/>
  <c r="BB11" i="3" s="1"/>
  <c r="BC11" i="3" s="1"/>
  <c r="BD11" i="3" s="1"/>
  <c r="BE11" i="3" s="1"/>
  <c r="BF11" i="3" s="1"/>
  <c r="BG11" i="3" s="1"/>
  <c r="BH11" i="3" s="1"/>
  <c r="BI11" i="3" s="1"/>
  <c r="BJ11" i="3" s="1"/>
  <c r="BK11" i="3" s="1"/>
  <c r="BL11" i="3" s="1"/>
  <c r="X14" i="3"/>
  <c r="Y14" i="3"/>
  <c r="Z14" i="3" s="1"/>
  <c r="AA14" i="3" s="1"/>
  <c r="AB14" i="3" s="1"/>
  <c r="AC14" i="3" s="1"/>
  <c r="AD14" i="3" s="1"/>
  <c r="AE14" i="3" s="1"/>
  <c r="AF14" i="3" s="1"/>
  <c r="AG14" i="3" s="1"/>
  <c r="AH14" i="3" s="1"/>
  <c r="AI14" i="3" s="1"/>
  <c r="AJ14" i="3" s="1"/>
  <c r="AK14" i="3" s="1"/>
  <c r="AL14" i="3" s="1"/>
  <c r="AM14" i="3" s="1"/>
  <c r="AN14" i="3" s="1"/>
  <c r="AO14" i="3" s="1"/>
  <c r="AP14" i="3" s="1"/>
  <c r="AQ14" i="3" s="1"/>
  <c r="AR14" i="3" s="1"/>
  <c r="AS14" i="3" s="1"/>
  <c r="AT14" i="3" s="1"/>
  <c r="AU14" i="3" s="1"/>
  <c r="AV14" i="3" s="1"/>
  <c r="AW14" i="3" s="1"/>
  <c r="AX14" i="3" s="1"/>
  <c r="U9" i="3"/>
  <c r="AP10" i="3"/>
  <c r="AQ10" i="3" s="1"/>
  <c r="AR10" i="3" s="1"/>
  <c r="AS10" i="3" s="1"/>
  <c r="AT10" i="3" s="1"/>
  <c r="AU10" i="3" s="1"/>
  <c r="AV10" i="3" s="1"/>
  <c r="AW10" i="3" s="1"/>
  <c r="AX10" i="3" s="1"/>
  <c r="AY10" i="3" s="1"/>
  <c r="AZ10" i="3" s="1"/>
  <c r="BA10" i="3" s="1"/>
  <c r="BB10" i="3" s="1"/>
  <c r="BC10" i="3" s="1"/>
  <c r="BD10" i="3" s="1"/>
  <c r="BE10" i="3" s="1"/>
  <c r="BF10" i="3" s="1"/>
  <c r="BG10" i="3" s="1"/>
  <c r="BH10" i="3" s="1"/>
  <c r="BI10" i="3" s="1"/>
  <c r="BJ10" i="3" s="1"/>
  <c r="BK10" i="3" s="1"/>
  <c r="BL10" i="3" s="1"/>
  <c r="W13" i="3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K13" i="3" s="1"/>
  <c r="AL13" i="3" s="1"/>
  <c r="AM13" i="3" s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AX13" i="3" s="1"/>
  <c r="AY13" i="3" s="1"/>
  <c r="AZ13" i="3" s="1"/>
  <c r="BA13" i="3" s="1"/>
  <c r="BB13" i="3" s="1"/>
  <c r="BC13" i="3" s="1"/>
  <c r="BD13" i="3" s="1"/>
  <c r="BE13" i="3" s="1"/>
  <c r="BF13" i="3" s="1"/>
  <c r="BG13" i="3" s="1"/>
  <c r="BH13" i="3" s="1"/>
  <c r="BI13" i="3" s="1"/>
  <c r="BJ13" i="3" s="1"/>
  <c r="BK13" i="3" s="1"/>
  <c r="BL13" i="3" s="1"/>
  <c r="V7" i="3"/>
  <c r="I29" i="4"/>
  <c r="V12" i="3" l="1"/>
  <c r="W12" i="3" s="1"/>
  <c r="X12" i="3" s="1"/>
  <c r="Y12" i="3" s="1"/>
  <c r="Z12" i="3" s="1"/>
  <c r="AA12" i="3" s="1"/>
  <c r="AB12" i="3" s="1"/>
  <c r="AC12" i="3" s="1"/>
  <c r="AD12" i="3"/>
  <c r="AE12" i="3" s="1"/>
  <c r="AF12" i="3" s="1"/>
  <c r="AG12" i="3" s="1"/>
  <c r="AH12" i="3" s="1"/>
  <c r="AI12" i="3" s="1"/>
  <c r="AJ12" i="3" s="1"/>
  <c r="AK12" i="3" s="1"/>
  <c r="AL12" i="3" s="1"/>
  <c r="AM12" i="3" s="1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BE12" i="3" s="1"/>
  <c r="BF12" i="3" s="1"/>
  <c r="BG12" i="3" s="1"/>
  <c r="BH12" i="3" s="1"/>
  <c r="BI12" i="3" s="1"/>
  <c r="BJ12" i="3" s="1"/>
  <c r="BK12" i="3" s="1"/>
  <c r="BL12" i="3" s="1"/>
  <c r="W7" i="3"/>
  <c r="X7" i="3" s="1"/>
  <c r="Y7" i="3" s="1"/>
  <c r="Z7" i="3" s="1"/>
  <c r="AA7" i="3" s="1"/>
  <c r="AB7" i="3" s="1"/>
  <c r="AC7" i="3" s="1"/>
  <c r="AD7" i="3" s="1"/>
  <c r="AE7" i="3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Z7" i="3" s="1"/>
  <c r="BA7" i="3" s="1"/>
  <c r="BB7" i="3" s="1"/>
  <c r="BC7" i="3" s="1"/>
  <c r="BD7" i="3" s="1"/>
  <c r="BE7" i="3" s="1"/>
  <c r="BF7" i="3" s="1"/>
  <c r="BG7" i="3" s="1"/>
  <c r="BH7" i="3" s="1"/>
  <c r="BI7" i="3" s="1"/>
  <c r="BJ7" i="3" s="1"/>
  <c r="BK7" i="3" s="1"/>
  <c r="BL7" i="3" s="1"/>
  <c r="Z9" i="3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V9" i="3"/>
  <c r="W9" i="3" s="1"/>
  <c r="X9" i="3" s="1"/>
  <c r="Y9" i="3"/>
  <c r="AY14" i="3"/>
  <c r="AZ14" i="3" s="1"/>
  <c r="BA14" i="3" s="1"/>
  <c r="BB14" i="3" s="1"/>
  <c r="BC14" i="3" s="1"/>
  <c r="BD14" i="3" s="1"/>
  <c r="BE14" i="3" s="1"/>
  <c r="BF14" i="3" s="1"/>
  <c r="BG14" i="3" s="1"/>
  <c r="BH14" i="3" s="1"/>
  <c r="BI14" i="3" s="1"/>
  <c r="BJ14" i="3" s="1"/>
  <c r="BK14" i="3" s="1"/>
  <c r="BL14" i="3" s="1"/>
  <c r="J29" i="4"/>
  <c r="K29" i="4" l="1"/>
  <c r="L29" i="4" l="1"/>
  <c r="N29" i="4" l="1"/>
  <c r="M29" i="4"/>
  <c r="B7" i="5" l="1"/>
  <c r="B8" i="5"/>
  <c r="B9" i="5"/>
  <c r="B10" i="5"/>
  <c r="B11" i="5"/>
  <c r="B12" i="5"/>
  <c r="B13" i="5"/>
  <c r="B14" i="5"/>
  <c r="B8" i="3"/>
  <c r="B9" i="3"/>
  <c r="B10" i="3"/>
  <c r="B11" i="3"/>
  <c r="B12" i="3"/>
  <c r="B13" i="3"/>
  <c r="B14" i="3"/>
  <c r="B7" i="3"/>
  <c r="H7" i="3"/>
  <c r="H8" i="3"/>
  <c r="H9" i="3"/>
  <c r="H10" i="3"/>
  <c r="H11" i="3"/>
  <c r="H12" i="3"/>
  <c r="H13" i="3"/>
  <c r="H14" i="3"/>
  <c r="K8" i="3" l="1"/>
  <c r="L8" i="3" s="1"/>
  <c r="M8" i="3" l="1"/>
  <c r="N8" i="3" l="1"/>
  <c r="O8" i="3" s="1"/>
  <c r="P8" i="3" s="1"/>
  <c r="Q8" i="3" l="1"/>
  <c r="R8" i="3" s="1"/>
  <c r="S8" i="3" l="1"/>
  <c r="T8" i="3" s="1"/>
  <c r="U8" i="3" s="1"/>
  <c r="V8" i="3" s="1"/>
  <c r="W8" i="3" s="1"/>
  <c r="X8" i="3" s="1"/>
  <c r="Y8" i="3" s="1"/>
  <c r="Z8" i="3" s="1"/>
  <c r="AA8" i="3" s="1"/>
  <c r="AB8" i="3" s="1"/>
  <c r="AC8" i="3" s="1"/>
  <c r="AD8" i="3" s="1"/>
  <c r="AE8" i="3" s="1"/>
  <c r="AF8" i="3" s="1"/>
  <c r="AG8" i="3" s="1"/>
  <c r="AH8" i="3" s="1"/>
  <c r="AI8" i="3" s="1"/>
  <c r="AJ8" i="3" s="1"/>
  <c r="AK8" i="3" s="1"/>
  <c r="AL8" i="3" s="1"/>
  <c r="AM8" i="3" s="1"/>
  <c r="AN8" i="3" s="1"/>
  <c r="AO8" i="3" s="1"/>
  <c r="AP8" i="3" s="1"/>
  <c r="AQ8" i="3" s="1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B8" i="3" s="1"/>
  <c r="BC8" i="3" s="1"/>
  <c r="BD8" i="3" s="1"/>
  <c r="BE8" i="3" s="1"/>
  <c r="BF8" i="3" s="1"/>
  <c r="BG8" i="3" s="1"/>
  <c r="BH8" i="3" s="1"/>
  <c r="BI8" i="3" s="1"/>
  <c r="BJ8" i="3" s="1"/>
  <c r="BK8" i="3" s="1"/>
  <c r="BL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Garrett Wilkerson</author>
  </authors>
  <commentList>
    <comment ref="F6" authorId="0" shapeId="0" xr:uid="{6D6E9FF6-6276-49BD-BB48-09B143752910}">
      <text>
        <r>
          <rPr>
            <b/>
            <sz val="9"/>
            <color indexed="81"/>
            <rFont val="Tahoma"/>
            <family val="2"/>
          </rPr>
          <t>Garrett Wilkerson:</t>
        </r>
        <r>
          <rPr>
            <sz val="9"/>
            <color indexed="81"/>
            <rFont val="Tahoma"/>
            <family val="2"/>
          </rPr>
          <t xml:space="preserve">
1 = Not Likely
5 = Very Likely</t>
        </r>
      </text>
    </comment>
    <comment ref="G6" authorId="0" shapeId="0" xr:uid="{D19FA0AB-1E4B-4AEE-90FF-7968CB6CBED1}">
      <text>
        <r>
          <rPr>
            <b/>
            <sz val="9"/>
            <color indexed="81"/>
            <rFont val="Tahoma"/>
            <family val="2"/>
          </rPr>
          <t>Garrett Wilkerson:</t>
        </r>
        <r>
          <rPr>
            <sz val="9"/>
            <color indexed="81"/>
            <rFont val="Tahoma"/>
            <family val="2"/>
          </rPr>
          <t xml:space="preserve">
1 = Minimal Impact
5 = Maximum Impact</t>
        </r>
      </text>
    </comment>
  </commentList>
</comments>
</file>

<file path=xl/sharedStrings.xml><?xml version="1.0" encoding="utf-8"?>
<sst xmlns="http://schemas.openxmlformats.org/spreadsheetml/2006/main" count="346" uniqueCount="202">
  <si>
    <t>Project Name</t>
  </si>
  <si>
    <t>Project Manager</t>
  </si>
  <si>
    <t>Start Date</t>
  </si>
  <si>
    <t>End Date</t>
  </si>
  <si>
    <t>Task ID</t>
  </si>
  <si>
    <t>Description</t>
  </si>
  <si>
    <t>Status</t>
  </si>
  <si>
    <t>Task and Milestone Drop Down</t>
  </si>
  <si>
    <t>In Progress</t>
  </si>
  <si>
    <t>Not Started</t>
  </si>
  <si>
    <t>The task or milestone has not been initiated yet.</t>
  </si>
  <si>
    <t>Work on the task or milestone is currently underway.</t>
  </si>
  <si>
    <t>Completed</t>
  </si>
  <si>
    <t>The task or milestone has been finished successfully.</t>
  </si>
  <si>
    <t>On Hold</t>
  </si>
  <si>
    <t>The task or milestone is temporarily paused.</t>
  </si>
  <si>
    <t>Cancelled</t>
  </si>
  <si>
    <t>The task or milestone has been cancelled and will not be completed.</t>
  </si>
  <si>
    <t>Yes</t>
  </si>
  <si>
    <t>No</t>
  </si>
  <si>
    <t>Work Days</t>
  </si>
  <si>
    <t>Comments</t>
  </si>
  <si>
    <t>Owner</t>
  </si>
  <si>
    <t>Milestone / Deliverable?</t>
  </si>
  <si>
    <t>Task</t>
  </si>
  <si>
    <t>Action Item</t>
  </si>
  <si>
    <t>Assignee</t>
  </si>
  <si>
    <t>First Task</t>
  </si>
  <si>
    <t>Second Task</t>
  </si>
  <si>
    <t>Third Task</t>
  </si>
  <si>
    <t>Fourth Task</t>
  </si>
  <si>
    <t>Fifth Task</t>
  </si>
  <si>
    <t>Sixth Task</t>
  </si>
  <si>
    <t>Seventh Task</t>
  </si>
  <si>
    <t>Eighth Task</t>
  </si>
  <si>
    <t>Send out meeting notes</t>
  </si>
  <si>
    <t>Project Budget</t>
  </si>
  <si>
    <t>Starting Balance</t>
  </si>
  <si>
    <t>Total Income</t>
  </si>
  <si>
    <t>Total Expenses</t>
  </si>
  <si>
    <t>NET (Income - Expenses)</t>
  </si>
  <si>
    <t>Projected End Balance</t>
  </si>
  <si>
    <t>INCOME</t>
  </si>
  <si>
    <t>Total</t>
  </si>
  <si>
    <t>Internal Funding</t>
  </si>
  <si>
    <t>Department Budget</t>
  </si>
  <si>
    <t>Customer Billing/Invoicing</t>
  </si>
  <si>
    <t>Existing Revenue Streams</t>
  </si>
  <si>
    <t>Other</t>
  </si>
  <si>
    <t>Total Internal Income</t>
  </si>
  <si>
    <t>External Funding/Other</t>
  </si>
  <si>
    <t>Government Grants</t>
  </si>
  <si>
    <t>Foundation Grants</t>
  </si>
  <si>
    <t>Donations</t>
  </si>
  <si>
    <t>Total External Income</t>
  </si>
  <si>
    <t>Total INCOME</t>
  </si>
  <si>
    <t>EXPENSES</t>
  </si>
  <si>
    <t>[ Category Name ]</t>
  </si>
  <si>
    <t>[ itemized expense ]</t>
  </si>
  <si>
    <t>Subtotal</t>
  </si>
  <si>
    <t>Total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</si>
  <si>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</si>
  <si>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</si>
  <si>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</si>
  <si>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</si>
  <si>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</si>
  <si>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</si>
  <si>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</si>
  <si>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</si>
  <si>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</si>
  <si>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</si>
  <si>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</si>
  <si>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</si>
  <si>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Task &amp; Gantt</t>
  </si>
  <si>
    <t>Action Items</t>
  </si>
  <si>
    <t xml:space="preserve">Risk No. </t>
  </si>
  <si>
    <t>Risk Description</t>
  </si>
  <si>
    <t>Risk Tracker</t>
  </si>
  <si>
    <t>Date Identified</t>
  </si>
  <si>
    <t>Due Date</t>
  </si>
  <si>
    <t>Aging</t>
  </si>
  <si>
    <t>Category</t>
  </si>
  <si>
    <t>Impact</t>
  </si>
  <si>
    <t>Likelihood (1-5)</t>
  </si>
  <si>
    <t>Impact (1-5)</t>
  </si>
  <si>
    <t>Risk Status List</t>
  </si>
  <si>
    <t>Avoidance</t>
  </si>
  <si>
    <t>Mitigation</t>
  </si>
  <si>
    <t>Transfer</t>
  </si>
  <si>
    <t>Acceptance</t>
  </si>
  <si>
    <t>Change the project plan to eliminate the risk or protect the project objectives.</t>
  </si>
  <si>
    <t>Reduce the probability or impact of the risk by taking preventive measures.</t>
  </si>
  <si>
    <t>Shift the risk to a third party, such as through insurance or outsourcing.</t>
  </si>
  <si>
    <t>Acknowledge the risk and decide to deal with it if it occurs.</t>
  </si>
  <si>
    <t>Mitigation Strategy</t>
  </si>
  <si>
    <t>Risk Categories</t>
  </si>
  <si>
    <t>Technical</t>
  </si>
  <si>
    <t>Financial</t>
  </si>
  <si>
    <t>Operational</t>
  </si>
  <si>
    <t>Schedule</t>
  </si>
  <si>
    <t>Legal and regulatory</t>
  </si>
  <si>
    <t>Environmental</t>
  </si>
  <si>
    <t>Stakeholder</t>
  </si>
  <si>
    <t>Market</t>
  </si>
  <si>
    <t>Strategic</t>
  </si>
  <si>
    <t>Quality</t>
  </si>
  <si>
    <t>Risks related to the technology used in the project, including hardware, software, and technical processes.</t>
  </si>
  <si>
    <t>Risks associated with the financial aspects of the project, including budget and funding.</t>
  </si>
  <si>
    <t>Risks related to the day-to-day operations and processes of the project.</t>
  </si>
  <si>
    <t>Risks that affect the project timeline and milestones.</t>
  </si>
  <si>
    <t>Risks associated with compliance with laws and regulations.</t>
  </si>
  <si>
    <t>Risks related to the physical environment and external conditions.</t>
  </si>
  <si>
    <t>Risks related to the involvement and influence of project stakeholders.</t>
  </si>
  <si>
    <t>Risks associated with market conditions and external economic factors.</t>
  </si>
  <si>
    <t>Risks affecting the quality of the project's deliverables.</t>
  </si>
  <si>
    <t>Risks related to the strategic goals and direction of the project.</t>
  </si>
  <si>
    <t>Risk Score (L*I)</t>
  </si>
  <si>
    <t>Mitigation Action</t>
  </si>
  <si>
    <t>Issue Description</t>
  </si>
  <si>
    <t>Bruce Wayne</t>
  </si>
  <si>
    <t xml:space="preserve">If meeting notes are not sent, the team will not know the project has been put on pause. </t>
  </si>
  <si>
    <t>Issue Log</t>
  </si>
  <si>
    <t xml:space="preserve">Created after Risk No. 1 was realized and the meeting notes were never sent. Team was not informed the project was not on pause. </t>
  </si>
  <si>
    <t>Resolution Action</t>
  </si>
  <si>
    <t>Bruce and Clark worked with Diana to distirbute the meeting notes. Recommend closure.</t>
  </si>
  <si>
    <t>Clark Kent</t>
  </si>
  <si>
    <t>[1/12/2025: BW: Clark is sending out the meeting invite]</t>
  </si>
  <si>
    <t xml:space="preserve">The hall of justice secuirty cameras are shorting out. If they fail entirely, the hall of justice will be vulnerable. </t>
  </si>
  <si>
    <t>Date identified</t>
  </si>
  <si>
    <t>Bruce, Clark, Diana</t>
  </si>
  <si>
    <t>To close out Issue No. 1, Bruce Clark and Diana will send out the meeting notes tofday.</t>
  </si>
  <si>
    <t>Bruce</t>
  </si>
  <si>
    <t>Clark</t>
  </si>
  <si>
    <t>Hal</t>
  </si>
  <si>
    <t>Diana</t>
  </si>
  <si>
    <t>Barry</t>
  </si>
  <si>
    <t>Oliver</t>
  </si>
  <si>
    <t>Jonn</t>
  </si>
  <si>
    <t>Arthur</t>
  </si>
  <si>
    <t>Decision ID</t>
  </si>
  <si>
    <t>Decision Description</t>
  </si>
  <si>
    <t>It has been decided that the Justice League will meet every Thursday.</t>
  </si>
  <si>
    <t>Decision Maker</t>
  </si>
  <si>
    <t>Decision Date</t>
  </si>
  <si>
    <t>Raitionale / Reasoning</t>
  </si>
  <si>
    <t>Impact / Consequences</t>
  </si>
  <si>
    <t>In Review</t>
  </si>
  <si>
    <t>Approved</t>
  </si>
  <si>
    <t>Not Approved</t>
  </si>
  <si>
    <t>Pending Review</t>
  </si>
  <si>
    <t>The decision has been identified and has not yet been shared with the decision maker</t>
  </si>
  <si>
    <t>The decision maker has taken the decision into review</t>
  </si>
  <si>
    <t>The decision maker has approved the decision and this item is closed</t>
  </si>
  <si>
    <t>The decision maker has not approved of this decision</t>
  </si>
  <si>
    <t>League members are onsite every Thursday</t>
  </si>
  <si>
    <t>Without the meeting, the world might go unprotected</t>
  </si>
  <si>
    <t>Decision Log</t>
  </si>
  <si>
    <t>Change ID</t>
  </si>
  <si>
    <t>Change Description</t>
  </si>
  <si>
    <t>Request Date</t>
  </si>
  <si>
    <t>Requested By</t>
  </si>
  <si>
    <t>Status Date</t>
  </si>
  <si>
    <t>Decision / Change Status</t>
  </si>
  <si>
    <t>Change Log</t>
  </si>
  <si>
    <t>New security system will be installed.</t>
  </si>
  <si>
    <t>The legacy security system will be sunset and offline for a period of 5 minutes.</t>
  </si>
  <si>
    <t>Stakeholder Register</t>
  </si>
  <si>
    <t>Stakeholder ID</t>
  </si>
  <si>
    <t>Stakeholder Name</t>
  </si>
  <si>
    <t>Role / Title</t>
  </si>
  <si>
    <t>Contact Information</t>
  </si>
  <si>
    <t>Interest Level (Low/Medium/High)</t>
  </si>
  <si>
    <t>Influence Level (Low/Medium/High</t>
  </si>
  <si>
    <t>Communication Requirements (Frequency/Method)</t>
  </si>
  <si>
    <t>Executive</t>
  </si>
  <si>
    <t>Alfred@WayneEnterprises.com</t>
  </si>
  <si>
    <t>Low</t>
  </si>
  <si>
    <t>High</t>
  </si>
  <si>
    <t>Email/Daily</t>
  </si>
  <si>
    <t>Task / Activity</t>
  </si>
  <si>
    <t>Team Member 2</t>
  </si>
  <si>
    <t>Team Member 1</t>
  </si>
  <si>
    <t>R</t>
  </si>
  <si>
    <t>C</t>
  </si>
  <si>
    <t>I</t>
  </si>
  <si>
    <t>A</t>
  </si>
  <si>
    <t>RACI</t>
  </si>
  <si>
    <t>Clean Watchtower</t>
  </si>
  <si>
    <t>Coordinate with Hall of Justice</t>
  </si>
  <si>
    <t>Stakeholder 2</t>
  </si>
  <si>
    <t>Bot update</t>
  </si>
  <si>
    <t>Secu8ty System Update</t>
  </si>
  <si>
    <t>Key Components of the RACI Matrix</t>
  </si>
  <si>
    <r>
      <t>Task/Activity</t>
    </r>
    <r>
      <rPr>
        <sz val="11"/>
        <color theme="1"/>
        <rFont val="Aptos Narrow"/>
        <family val="2"/>
        <scheme val="minor"/>
      </rPr>
      <t>: A description of the task or activity to be performed.</t>
    </r>
  </si>
  <si>
    <r>
      <t>Roles</t>
    </r>
    <r>
      <rPr>
        <sz val="11"/>
        <color theme="1"/>
        <rFont val="Aptos Narrow"/>
        <family val="2"/>
        <scheme val="minor"/>
      </rPr>
      <t>: The roles involved in the project (e.g., Project Manager, Team Member, Stakeholder).</t>
    </r>
  </si>
  <si>
    <r>
      <t>R (Responsible)</t>
    </r>
    <r>
      <rPr>
        <sz val="11"/>
        <color theme="1"/>
        <rFont val="Aptos Narrow"/>
        <family val="2"/>
        <scheme val="minor"/>
      </rPr>
      <t>: The person or role responsible for completing the task.</t>
    </r>
  </si>
  <si>
    <r>
      <t>A (Accountable)</t>
    </r>
    <r>
      <rPr>
        <sz val="11"/>
        <color theme="1"/>
        <rFont val="Aptos Narrow"/>
        <family val="2"/>
        <scheme val="minor"/>
      </rPr>
      <t>: The person or role accountable for the task and has the authority to make decisions.</t>
    </r>
  </si>
  <si>
    <r>
      <t>C (Consulted)</t>
    </r>
    <r>
      <rPr>
        <sz val="11"/>
        <color theme="1"/>
        <rFont val="Aptos Narrow"/>
        <family val="2"/>
        <scheme val="minor"/>
      </rPr>
      <t>: The person or role consulted for input and feedback on the task.</t>
    </r>
  </si>
  <si>
    <r>
      <t>I (Informed)</t>
    </r>
    <r>
      <rPr>
        <sz val="11"/>
        <color theme="1"/>
        <rFont val="Aptos Narrow"/>
        <family val="2"/>
        <scheme val="minor"/>
      </rPr>
      <t>: The person or role informed about the task status and progress.</t>
    </r>
  </si>
  <si>
    <t>Stakeholder 1</t>
  </si>
  <si>
    <t>*Gantt Bars adjust to reflect the start and end date entered.</t>
  </si>
  <si>
    <t>www.cadmusprojects.com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</si>
</sst>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m/d;@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rgb="FF92D050"/>
      <name val="Aptos Narrow"/>
      <family val="2"/>
      <scheme val="minor"/>
    </font>
    <font>
      <sz val="16"/>
      <name val="Aptos Display"/>
      <family val="2"/>
      <scheme val="maj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indexed="9"/>
      <name val="Aptos Display"/>
      <family val="2"/>
      <scheme val="major"/>
    </font>
    <font>
      <b/>
      <sz val="12"/>
      <name val="Aptos Narrow"/>
      <family val="2"/>
      <scheme val="minor"/>
    </font>
    <font>
      <sz val="10"/>
      <color indexed="9"/>
      <name val="Aptos Narrow"/>
      <family val="2"/>
      <scheme val="minor"/>
    </font>
    <font>
      <sz val="8"/>
      <name val="Aptos Narrow"/>
      <family val="2"/>
      <scheme val="minor"/>
    </font>
    <font>
      <sz val="60"/>
      <color theme="1"/>
      <name val="Aptos Narrow"/>
      <family val="2"/>
      <scheme val="minor"/>
    </font>
    <font>
      <sz val="60"/>
      <name val="Aptos Display"/>
      <family val="2"/>
      <scheme val="major"/>
    </font>
    <font>
      <b/>
      <sz val="13.5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/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7" fillId="2" borderId="0" xfId="0" applyFont="1" applyFill="1"/>
    <xf numFmtId="41" fontId="7" fillId="2" borderId="0" xfId="0" applyNumberFormat="1" applyFont="1" applyFill="1"/>
    <xf numFmtId="0" fontId="7" fillId="2" borderId="8" xfId="0" applyFont="1" applyFill="1" applyBorder="1"/>
    <xf numFmtId="41" fontId="7" fillId="2" borderId="8" xfId="0" applyNumberFormat="1" applyFont="1" applyFill="1" applyBorder="1"/>
    <xf numFmtId="0" fontId="7" fillId="2" borderId="9" xfId="0" applyFont="1" applyFill="1" applyBorder="1"/>
    <xf numFmtId="41" fontId="8" fillId="2" borderId="9" xfId="0" applyNumberFormat="1" applyFont="1" applyFill="1" applyBorder="1"/>
    <xf numFmtId="0" fontId="8" fillId="0" borderId="0" xfId="0" applyFont="1"/>
    <xf numFmtId="41" fontId="7" fillId="0" borderId="7" xfId="0" applyNumberFormat="1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8" fillId="0" borderId="0" xfId="0" applyFont="1" applyAlignment="1">
      <alignment horizontal="right"/>
    </xf>
    <xf numFmtId="41" fontId="8" fillId="0" borderId="4" xfId="0" applyNumberFormat="1" applyFont="1" applyBorder="1"/>
    <xf numFmtId="41" fontId="8" fillId="2" borderId="4" xfId="0" applyNumberFormat="1" applyFont="1" applyFill="1" applyBorder="1"/>
    <xf numFmtId="0" fontId="7" fillId="0" borderId="5" xfId="0" applyFont="1" applyBorder="1"/>
    <xf numFmtId="41" fontId="10" fillId="3" borderId="4" xfId="0" applyNumberFormat="1" applyFont="1" applyFill="1" applyBorder="1"/>
    <xf numFmtId="41" fontId="10" fillId="2" borderId="4" xfId="0" applyNumberFormat="1" applyFont="1" applyFill="1" applyBorder="1"/>
    <xf numFmtId="0" fontId="11" fillId="0" borderId="0" xfId="0" applyFont="1" applyAlignment="1">
      <alignment horizontal="right"/>
    </xf>
    <xf numFmtId="41" fontId="7" fillId="0" borderId="12" xfId="0" applyNumberFormat="1" applyFont="1" applyBorder="1" applyProtection="1">
      <protection locked="0"/>
    </xf>
    <xf numFmtId="0" fontId="8" fillId="0" borderId="4" xfId="0" applyFont="1" applyBorder="1" applyAlignment="1">
      <alignment horizontal="right"/>
    </xf>
    <xf numFmtId="41" fontId="7" fillId="0" borderId="13" xfId="0" applyNumberFormat="1" applyFont="1" applyBorder="1" applyProtection="1">
      <protection locked="0"/>
    </xf>
    <xf numFmtId="0" fontId="9" fillId="4" borderId="10" xfId="0" applyFont="1" applyFill="1" applyBorder="1" applyAlignment="1">
      <alignment horizontal="center" vertical="center"/>
    </xf>
    <xf numFmtId="0" fontId="2" fillId="0" borderId="14" xfId="0" applyFont="1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2" fillId="0" borderId="18" xfId="0" applyFont="1" applyBorder="1"/>
    <xf numFmtId="0" fontId="0" fillId="0" borderId="19" xfId="0" applyBorder="1"/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2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1" fillId="4" borderId="14" xfId="0" applyFont="1" applyFill="1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1" fillId="4" borderId="14" xfId="0" applyFont="1" applyFill="1" applyBorder="1"/>
    <xf numFmtId="0" fontId="0" fillId="0" borderId="16" xfId="0" applyBorder="1"/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4" borderId="15" xfId="0" applyFont="1" applyFill="1" applyBorder="1" applyAlignment="1">
      <alignment wrapText="1"/>
    </xf>
    <xf numFmtId="0" fontId="18" fillId="0" borderId="1" xfId="3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indent="1"/>
    </xf>
    <xf numFmtId="0" fontId="10" fillId="3" borderId="4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1" fontId="8" fillId="0" borderId="22" xfId="0" applyNumberFormat="1" applyFont="1" applyBorder="1" applyProtection="1">
      <protection locked="0"/>
    </xf>
    <xf numFmtId="0" fontId="14" fillId="0" borderId="5" xfId="0" applyFont="1" applyBorder="1" applyAlignment="1">
      <alignment horizontal="center" vertical="center"/>
    </xf>
    <xf numFmtId="0" fontId="18" fillId="0" borderId="23" xfId="3" applyFill="1" applyBorder="1"/>
  </cellXfs>
  <cellStyles count="4">
    <cellStyle name="Hyperlink" xfId="3" builtinId="8"/>
    <cellStyle name="Normal" xfId="0" builtinId="0"/>
    <cellStyle name="Normal 13" xfId="2" xr:uid="{DEE61774-71FF-4BE7-868D-E63AC1DAC961}"/>
    <cellStyle name="Normal 2" xfId="1" xr:uid="{CA81A528-D025-4825-8AF1-3F6D93335A46}"/>
  </cellStyles>
  <dxfs count="62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B1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38100</xdr:rowOff>
    </xdr:from>
    <xdr:to>
      <xdr:col>4</xdr:col>
      <xdr:colOff>223837</xdr:colOff>
      <xdr:row>4</xdr:row>
      <xdr:rowOff>436685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1E8DD7-645C-4253-8954-41428D76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5763" y="38100"/>
          <a:ext cx="1376362" cy="1279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452438</xdr:colOff>
      <xdr:row>0</xdr:row>
      <xdr:rowOff>104776</xdr:rowOff>
    </xdr:from>
    <xdr:to>
      <xdr:col>4</xdr:col>
      <xdr:colOff>714375</xdr:colOff>
      <xdr:row>4</xdr:row>
      <xdr:rowOff>655761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2714D-DD14-4465-A23F-D5109148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6" y="104776"/>
          <a:ext cx="1376362" cy="12796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576263</xdr:colOff>
      <xdr:row>0</xdr:row>
      <xdr:rowOff>128588</xdr:rowOff>
    </xdr:from>
    <xdr:to>
      <xdr:col>5</xdr:col>
      <xdr:colOff>661988</xdr:colOff>
      <xdr:row>4</xdr:row>
      <xdr:rowOff>679573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05DA79-0DAE-49E2-ACE8-D3F41892E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3" y="128588"/>
          <a:ext cx="1376362" cy="12796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</xdr:colOff>
      <xdr:row>0</xdr:row>
      <xdr:rowOff>33337</xdr:rowOff>
    </xdr:from>
    <xdr:to>
      <xdr:col>3</xdr:col>
      <xdr:colOff>1514474</xdr:colOff>
      <xdr:row>4</xdr:row>
      <xdr:rowOff>589085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3C282B-6D8E-4466-BFDF-77B57BDF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33337"/>
          <a:ext cx="1376362" cy="12796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119063</xdr:colOff>
      <xdr:row>0</xdr:row>
      <xdr:rowOff>98726</xdr:rowOff>
    </xdr:from>
    <xdr:to>
      <xdr:col>3</xdr:col>
      <xdr:colOff>1495425</xdr:colOff>
      <xdr:row>4</xdr:row>
      <xdr:rowOff>651010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361F06-169C-AD5A-399D-B5CEF794C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0663" y="98726"/>
          <a:ext cx="1376362" cy="12809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557213</xdr:colOff>
      <xdr:row>0</xdr:row>
      <xdr:rowOff>0</xdr:rowOff>
    </xdr:from>
    <xdr:to>
      <xdr:col>4</xdr:col>
      <xdr:colOff>1028700</xdr:colOff>
      <xdr:row>4</xdr:row>
      <xdr:rowOff>555748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017155-C333-411A-A861-CD6DAF552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1" y="0"/>
          <a:ext cx="1376362" cy="12796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623887</xdr:colOff>
      <xdr:row>4</xdr:row>
      <xdr:rowOff>555748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6E5BC2-AEE0-4B2C-ADD3-6F1A9E7B7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688" y="0"/>
          <a:ext cx="1376362" cy="12796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52388</xdr:colOff>
      <xdr:row>0</xdr:row>
      <xdr:rowOff>47625</xdr:rowOff>
    </xdr:from>
    <xdr:to>
      <xdr:col>3</xdr:col>
      <xdr:colOff>1428750</xdr:colOff>
      <xdr:row>4</xdr:row>
      <xdr:rowOff>603373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53516D-C371-4914-90B7-5D2527F59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47625"/>
          <a:ext cx="1376362" cy="12796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100013</xdr:colOff>
      <xdr:row>0</xdr:row>
      <xdr:rowOff>57150</xdr:rowOff>
    </xdr:from>
    <xdr:to>
      <xdr:col>4</xdr:col>
      <xdr:colOff>176212</xdr:colOff>
      <xdr:row>4</xdr:row>
      <xdr:rowOff>612898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73E7B-D63B-4107-870F-DF908E8A7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6" y="57150"/>
          <a:ext cx="1376362" cy="1279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admusproject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dmusprojects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dmusprojects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dmusprojects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dmusprojects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admusprojects.com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cadmusprojects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cadmusprojects.com/" TargetMode="External"/><Relationship Id="rId1" Type="http://schemas.openxmlformats.org/officeDocument/2006/relationships/hyperlink" Target="mailto:Alfred@WayneEnterprises.com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admusproje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6A39-1E13-44E6-B1B1-3CE25E6572E9}">
  <dimension ref="A1:O57"/>
  <sheetViews>
    <sheetView zoomScale="80" zoomScaleNormal="80" workbookViewId="0">
      <selection activeCell="R20" sqref="R20"/>
    </sheetView>
  </sheetViews>
  <sheetFormatPr defaultRowHeight="14.4" x14ac:dyDescent="0.55000000000000004"/>
  <cols>
    <col min="1" max="1" width="22.5234375" customWidth="1"/>
    <col min="2" max="2" width="37.1015625" customWidth="1"/>
  </cols>
  <sheetData>
    <row r="1" spans="1:15" ht="26.35" customHeight="1" x14ac:dyDescent="0.55000000000000004">
      <c r="A1" s="42" t="s">
        <v>0</v>
      </c>
      <c r="B1" s="43"/>
      <c r="C1" s="82" t="s">
        <v>36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18"/>
    </row>
    <row r="2" spans="1:15" ht="14.4" customHeight="1" x14ac:dyDescent="0.55000000000000004">
      <c r="A2" s="44" t="s">
        <v>1</v>
      </c>
      <c r="B2" s="45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20"/>
    </row>
    <row r="3" spans="1:15" ht="14.4" customHeight="1" x14ac:dyDescent="0.55000000000000004">
      <c r="A3" s="44" t="s">
        <v>2</v>
      </c>
      <c r="B3" s="45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20"/>
    </row>
    <row r="4" spans="1:15" ht="14.7" customHeight="1" thickBot="1" x14ac:dyDescent="0.6">
      <c r="A4" s="46" t="s">
        <v>3</v>
      </c>
      <c r="B4" s="47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20"/>
    </row>
    <row r="5" spans="1:15" ht="40.200000000000003" customHeight="1" x14ac:dyDescent="0.55000000000000004">
      <c r="A5" s="88" t="s">
        <v>201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21"/>
    </row>
    <row r="6" spans="1:15" x14ac:dyDescent="0.55000000000000004">
      <c r="B6" s="19" t="s">
        <v>37</v>
      </c>
      <c r="C6" s="86">
        <v>1000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1"/>
    </row>
    <row r="7" spans="1:15" x14ac:dyDescent="0.55000000000000004">
      <c r="B7" s="22" t="s">
        <v>38</v>
      </c>
      <c r="C7" s="23">
        <f t="shared" ref="C7:N7" si="0">C27</f>
        <v>0</v>
      </c>
      <c r="D7" s="23">
        <f t="shared" si="0"/>
        <v>400</v>
      </c>
      <c r="E7" s="23">
        <f t="shared" si="0"/>
        <v>0</v>
      </c>
      <c r="F7" s="23">
        <f t="shared" si="0"/>
        <v>12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1"/>
    </row>
    <row r="8" spans="1:15" x14ac:dyDescent="0.55000000000000004">
      <c r="B8" s="22" t="s">
        <v>39</v>
      </c>
      <c r="C8" s="23">
        <f t="shared" ref="C8:N8" si="1">C57</f>
        <v>0</v>
      </c>
      <c r="D8" s="23">
        <f t="shared" si="1"/>
        <v>20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1"/>
        <v>0</v>
      </c>
      <c r="N8" s="23">
        <f t="shared" si="1"/>
        <v>0</v>
      </c>
      <c r="O8" s="21"/>
    </row>
    <row r="9" spans="1:15" ht="14.7" thickBot="1" x14ac:dyDescent="0.6">
      <c r="B9" s="24" t="s">
        <v>40</v>
      </c>
      <c r="C9" s="25">
        <f t="shared" ref="C9:N9" si="2">C7-C8</f>
        <v>0</v>
      </c>
      <c r="D9" s="25">
        <f t="shared" si="2"/>
        <v>380</v>
      </c>
      <c r="E9" s="25">
        <f t="shared" si="2"/>
        <v>0</v>
      </c>
      <c r="F9" s="25">
        <f t="shared" si="2"/>
        <v>12</v>
      </c>
      <c r="G9" s="25">
        <f t="shared" si="2"/>
        <v>0</v>
      </c>
      <c r="H9" s="25">
        <f t="shared" si="2"/>
        <v>0</v>
      </c>
      <c r="I9" s="25">
        <f t="shared" si="2"/>
        <v>0</v>
      </c>
      <c r="J9" s="25">
        <f t="shared" si="2"/>
        <v>0</v>
      </c>
      <c r="K9" s="25">
        <f t="shared" si="2"/>
        <v>0</v>
      </c>
      <c r="L9" s="25">
        <f t="shared" si="2"/>
        <v>0</v>
      </c>
      <c r="M9" s="25">
        <f t="shared" si="2"/>
        <v>0</v>
      </c>
      <c r="N9" s="25">
        <f t="shared" si="2"/>
        <v>0</v>
      </c>
      <c r="O9" s="21"/>
    </row>
    <row r="10" spans="1:15" ht="14.7" thickTop="1" x14ac:dyDescent="0.55000000000000004">
      <c r="B10" s="26" t="s">
        <v>41</v>
      </c>
      <c r="C10" s="27">
        <f>C6+C9</f>
        <v>1000</v>
      </c>
      <c r="D10" s="27">
        <f t="shared" ref="D10:N10" si="3">C10+D9</f>
        <v>1380</v>
      </c>
      <c r="E10" s="27">
        <f t="shared" si="3"/>
        <v>1380</v>
      </c>
      <c r="F10" s="27">
        <f t="shared" si="3"/>
        <v>1392</v>
      </c>
      <c r="G10" s="27">
        <f t="shared" si="3"/>
        <v>1392</v>
      </c>
      <c r="H10" s="27">
        <f t="shared" si="3"/>
        <v>1392</v>
      </c>
      <c r="I10" s="27">
        <f t="shared" si="3"/>
        <v>1392</v>
      </c>
      <c r="J10" s="27">
        <f t="shared" si="3"/>
        <v>1392</v>
      </c>
      <c r="K10" s="27">
        <f t="shared" si="3"/>
        <v>1392</v>
      </c>
      <c r="L10" s="27">
        <f t="shared" si="3"/>
        <v>1392</v>
      </c>
      <c r="M10" s="27">
        <f t="shared" si="3"/>
        <v>1392</v>
      </c>
      <c r="N10" s="27">
        <f t="shared" si="3"/>
        <v>1392</v>
      </c>
      <c r="O10" s="21"/>
    </row>
    <row r="11" spans="1:15" x14ac:dyDescent="0.55000000000000004">
      <c r="A11" s="21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1"/>
    </row>
    <row r="12" spans="1:15" ht="15.6" x14ac:dyDescent="0.55000000000000004">
      <c r="A12" s="80" t="s">
        <v>42</v>
      </c>
      <c r="B12" s="80"/>
      <c r="C12" s="41" t="s">
        <v>61</v>
      </c>
      <c r="D12" s="41" t="s">
        <v>62</v>
      </c>
      <c r="E12" s="41" t="s">
        <v>63</v>
      </c>
      <c r="F12" s="41" t="s">
        <v>64</v>
      </c>
      <c r="G12" s="41" t="s">
        <v>65</v>
      </c>
      <c r="H12" s="41" t="s">
        <v>66</v>
      </c>
      <c r="I12" s="41" t="s">
        <v>67</v>
      </c>
      <c r="J12" s="41" t="s">
        <v>68</v>
      </c>
      <c r="K12" s="41" t="s">
        <v>69</v>
      </c>
      <c r="L12" s="41" t="s">
        <v>70</v>
      </c>
      <c r="M12" s="41" t="s">
        <v>71</v>
      </c>
      <c r="N12" s="41" t="s">
        <v>72</v>
      </c>
      <c r="O12" s="41" t="s">
        <v>43</v>
      </c>
    </row>
    <row r="13" spans="1:15" x14ac:dyDescent="0.55000000000000004">
      <c r="A13" s="28" t="s">
        <v>44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x14ac:dyDescent="0.55000000000000004">
      <c r="A14" s="19"/>
      <c r="B14" s="21" t="s">
        <v>45</v>
      </c>
      <c r="C14" s="29"/>
      <c r="D14" s="29">
        <v>400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3">
        <f>SUM(C14:N14)</f>
        <v>400</v>
      </c>
    </row>
    <row r="15" spans="1:15" x14ac:dyDescent="0.55000000000000004">
      <c r="A15" s="19"/>
      <c r="B15" s="21" t="s">
        <v>46</v>
      </c>
      <c r="C15" s="29"/>
      <c r="D15" s="29"/>
      <c r="E15" s="29"/>
      <c r="F15" s="29">
        <v>12</v>
      </c>
      <c r="G15" s="29"/>
      <c r="H15" s="29"/>
      <c r="I15" s="29"/>
      <c r="J15" s="29"/>
      <c r="K15" s="29"/>
      <c r="L15" s="29"/>
      <c r="M15" s="29"/>
      <c r="N15" s="29"/>
      <c r="O15" s="23">
        <f>SUM(C15:N15)</f>
        <v>12</v>
      </c>
    </row>
    <row r="16" spans="1:15" x14ac:dyDescent="0.55000000000000004">
      <c r="A16" s="19"/>
      <c r="B16" s="21" t="s">
        <v>47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3">
        <f>SUM(C16:N16)</f>
        <v>0</v>
      </c>
    </row>
    <row r="17" spans="1:15" x14ac:dyDescent="0.55000000000000004">
      <c r="A17" s="19"/>
      <c r="B17" s="30" t="s">
        <v>48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3">
        <f>SUM(C17:N17)</f>
        <v>0</v>
      </c>
    </row>
    <row r="18" spans="1:15" x14ac:dyDescent="0.55000000000000004">
      <c r="A18" s="19"/>
      <c r="B18" s="31" t="s">
        <v>49</v>
      </c>
      <c r="C18" s="32">
        <f>SUM(C13:C17)</f>
        <v>0</v>
      </c>
      <c r="D18" s="32">
        <f t="shared" ref="D18:N18" si="4">SUM(D13:D17)</f>
        <v>400</v>
      </c>
      <c r="E18" s="32">
        <f t="shared" si="4"/>
        <v>0</v>
      </c>
      <c r="F18" s="32">
        <f t="shared" si="4"/>
        <v>12</v>
      </c>
      <c r="G18" s="32">
        <f t="shared" si="4"/>
        <v>0</v>
      </c>
      <c r="H18" s="32">
        <f t="shared" si="4"/>
        <v>0</v>
      </c>
      <c r="I18" s="32">
        <f t="shared" si="4"/>
        <v>0</v>
      </c>
      <c r="J18" s="32">
        <f t="shared" si="4"/>
        <v>0</v>
      </c>
      <c r="K18" s="32">
        <f t="shared" si="4"/>
        <v>0</v>
      </c>
      <c r="L18" s="32">
        <f t="shared" si="4"/>
        <v>0</v>
      </c>
      <c r="M18" s="32">
        <f t="shared" si="4"/>
        <v>0</v>
      </c>
      <c r="N18" s="32">
        <f t="shared" si="4"/>
        <v>0</v>
      </c>
      <c r="O18" s="33">
        <f>SUM(C18:N18)</f>
        <v>412</v>
      </c>
    </row>
    <row r="19" spans="1:15" x14ac:dyDescent="0.5500000000000000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x14ac:dyDescent="0.55000000000000004">
      <c r="A20" s="28" t="s">
        <v>50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x14ac:dyDescent="0.55000000000000004">
      <c r="A21" s="19"/>
      <c r="B21" s="21" t="s">
        <v>51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3">
        <f>SUM(C21:N21)</f>
        <v>0</v>
      </c>
    </row>
    <row r="22" spans="1:15" x14ac:dyDescent="0.55000000000000004">
      <c r="A22" s="19"/>
      <c r="B22" s="21" t="s">
        <v>52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3">
        <f>SUM(C22:N22)</f>
        <v>0</v>
      </c>
    </row>
    <row r="23" spans="1:15" x14ac:dyDescent="0.55000000000000004">
      <c r="A23" s="19"/>
      <c r="B23" s="21" t="s">
        <v>53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3">
        <f>SUM(C23:N23)</f>
        <v>0</v>
      </c>
    </row>
    <row r="24" spans="1:15" x14ac:dyDescent="0.55000000000000004">
      <c r="A24" s="19"/>
      <c r="B24" s="30" t="s">
        <v>48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3">
        <f>SUM(C24:N24)</f>
        <v>0</v>
      </c>
    </row>
    <row r="25" spans="1:15" x14ac:dyDescent="0.55000000000000004">
      <c r="A25" s="19"/>
      <c r="B25" s="31" t="s">
        <v>54</v>
      </c>
      <c r="C25" s="32">
        <f>SUM(C20:C24)</f>
        <v>0</v>
      </c>
      <c r="D25" s="32">
        <f t="shared" ref="D25:N25" si="5">SUM(D20:D24)</f>
        <v>0</v>
      </c>
      <c r="E25" s="32">
        <f t="shared" si="5"/>
        <v>0</v>
      </c>
      <c r="F25" s="32">
        <f t="shared" si="5"/>
        <v>0</v>
      </c>
      <c r="G25" s="32">
        <f t="shared" si="5"/>
        <v>0</v>
      </c>
      <c r="H25" s="32">
        <f t="shared" si="5"/>
        <v>0</v>
      </c>
      <c r="I25" s="32">
        <f t="shared" si="5"/>
        <v>0</v>
      </c>
      <c r="J25" s="32">
        <f t="shared" si="5"/>
        <v>0</v>
      </c>
      <c r="K25" s="32">
        <f t="shared" si="5"/>
        <v>0</v>
      </c>
      <c r="L25" s="32">
        <f t="shared" si="5"/>
        <v>0</v>
      </c>
      <c r="M25" s="32">
        <f t="shared" si="5"/>
        <v>0</v>
      </c>
      <c r="N25" s="32">
        <f t="shared" si="5"/>
        <v>0</v>
      </c>
      <c r="O25" s="33">
        <f>SUM(C25:N25)</f>
        <v>0</v>
      </c>
    </row>
    <row r="26" spans="1:15" x14ac:dyDescent="0.55000000000000004">
      <c r="A26" s="34"/>
      <c r="B26" s="3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34"/>
    </row>
    <row r="27" spans="1:15" ht="15.6" x14ac:dyDescent="0.6">
      <c r="A27" s="81" t="s">
        <v>55</v>
      </c>
      <c r="B27" s="81"/>
      <c r="C27" s="35">
        <f t="shared" ref="C27:N27" si="6">C18+C25</f>
        <v>0</v>
      </c>
      <c r="D27" s="35">
        <f t="shared" si="6"/>
        <v>400</v>
      </c>
      <c r="E27" s="35">
        <f t="shared" si="6"/>
        <v>0</v>
      </c>
      <c r="F27" s="35">
        <f t="shared" si="6"/>
        <v>12</v>
      </c>
      <c r="G27" s="35">
        <f t="shared" si="6"/>
        <v>0</v>
      </c>
      <c r="H27" s="35">
        <f t="shared" si="6"/>
        <v>0</v>
      </c>
      <c r="I27" s="35">
        <f t="shared" si="6"/>
        <v>0</v>
      </c>
      <c r="J27" s="35">
        <f t="shared" si="6"/>
        <v>0</v>
      </c>
      <c r="K27" s="35">
        <f t="shared" si="6"/>
        <v>0</v>
      </c>
      <c r="L27" s="35">
        <f t="shared" si="6"/>
        <v>0</v>
      </c>
      <c r="M27" s="35">
        <f t="shared" si="6"/>
        <v>0</v>
      </c>
      <c r="N27" s="35">
        <f t="shared" si="6"/>
        <v>0</v>
      </c>
      <c r="O27" s="36">
        <f>SUM(C27:N27)</f>
        <v>412</v>
      </c>
    </row>
    <row r="28" spans="1:15" x14ac:dyDescent="0.55000000000000004">
      <c r="A28" s="19"/>
      <c r="B28" s="19"/>
      <c r="C28" s="3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37"/>
    </row>
    <row r="29" spans="1:15" ht="15.6" x14ac:dyDescent="0.55000000000000004">
      <c r="A29" s="80" t="s">
        <v>56</v>
      </c>
      <c r="B29" s="80"/>
      <c r="C29" s="41" t="str">
        <f>C12</f>
        <v>January</v>
      </c>
      <c r="D29" s="41" t="str">
        <f t="shared" ref="D29:N29" si="7">D12</f>
        <v>February</v>
      </c>
      <c r="E29" s="41" t="str">
        <f t="shared" si="7"/>
        <v>March</v>
      </c>
      <c r="F29" s="41" t="str">
        <f t="shared" si="7"/>
        <v>April</v>
      </c>
      <c r="G29" s="41" t="str">
        <f t="shared" si="7"/>
        <v>May</v>
      </c>
      <c r="H29" s="41" t="str">
        <f t="shared" si="7"/>
        <v>June</v>
      </c>
      <c r="I29" s="41" t="str">
        <f t="shared" si="7"/>
        <v>July</v>
      </c>
      <c r="J29" s="41" t="str">
        <f t="shared" si="7"/>
        <v>August</v>
      </c>
      <c r="K29" s="41" t="str">
        <f t="shared" si="7"/>
        <v>September</v>
      </c>
      <c r="L29" s="41" t="str">
        <f t="shared" si="7"/>
        <v>October</v>
      </c>
      <c r="M29" s="41" t="str">
        <f t="shared" si="7"/>
        <v>November</v>
      </c>
      <c r="N29" s="41" t="str">
        <f t="shared" si="7"/>
        <v>December</v>
      </c>
      <c r="O29" s="41" t="s">
        <v>43</v>
      </c>
    </row>
    <row r="30" spans="1:15" x14ac:dyDescent="0.55000000000000004">
      <c r="A30" s="28" t="s">
        <v>57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 x14ac:dyDescent="0.55000000000000004">
      <c r="A31" s="19"/>
      <c r="B31" s="21" t="s">
        <v>58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3">
        <f t="shared" ref="O31:O37" si="8">SUM(C31:N31)</f>
        <v>0</v>
      </c>
    </row>
    <row r="32" spans="1:15" x14ac:dyDescent="0.55000000000000004">
      <c r="A32" s="19"/>
      <c r="B32" s="21" t="s">
        <v>58</v>
      </c>
      <c r="C32" s="29"/>
      <c r="D32" s="29">
        <v>20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3">
        <f t="shared" si="8"/>
        <v>20</v>
      </c>
    </row>
    <row r="33" spans="1:15" x14ac:dyDescent="0.55000000000000004">
      <c r="A33" s="19"/>
      <c r="B33" s="21" t="s">
        <v>58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3">
        <f t="shared" si="8"/>
        <v>0</v>
      </c>
    </row>
    <row r="34" spans="1:15" x14ac:dyDescent="0.55000000000000004">
      <c r="A34" s="19"/>
      <c r="B34" s="21" t="s">
        <v>58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3">
        <f t="shared" si="8"/>
        <v>0</v>
      </c>
    </row>
    <row r="35" spans="1:15" x14ac:dyDescent="0.55000000000000004">
      <c r="A35" s="19"/>
      <c r="B35" s="21" t="s">
        <v>58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3">
        <f t="shared" si="8"/>
        <v>0</v>
      </c>
    </row>
    <row r="36" spans="1:15" x14ac:dyDescent="0.55000000000000004">
      <c r="A36" s="19"/>
      <c r="B36" s="21" t="s">
        <v>58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>
        <f t="shared" si="8"/>
        <v>0</v>
      </c>
    </row>
    <row r="37" spans="1:15" x14ac:dyDescent="0.55000000000000004">
      <c r="A37" s="19"/>
      <c r="B37" s="39" t="s">
        <v>59</v>
      </c>
      <c r="C37" s="32">
        <f>SUM(C30:C36)</f>
        <v>0</v>
      </c>
      <c r="D37" s="32">
        <f t="shared" ref="D37:N37" si="9">SUM(D30:D36)</f>
        <v>20</v>
      </c>
      <c r="E37" s="32">
        <f t="shared" si="9"/>
        <v>0</v>
      </c>
      <c r="F37" s="32">
        <f t="shared" si="9"/>
        <v>0</v>
      </c>
      <c r="G37" s="32">
        <f t="shared" si="9"/>
        <v>0</v>
      </c>
      <c r="H37" s="32">
        <f t="shared" si="9"/>
        <v>0</v>
      </c>
      <c r="I37" s="32">
        <f t="shared" si="9"/>
        <v>0</v>
      </c>
      <c r="J37" s="32">
        <f t="shared" si="9"/>
        <v>0</v>
      </c>
      <c r="K37" s="32">
        <f t="shared" si="9"/>
        <v>0</v>
      </c>
      <c r="L37" s="32">
        <f t="shared" si="9"/>
        <v>0</v>
      </c>
      <c r="M37" s="32">
        <f t="shared" si="9"/>
        <v>0</v>
      </c>
      <c r="N37" s="32">
        <f t="shared" si="9"/>
        <v>0</v>
      </c>
      <c r="O37" s="33">
        <f t="shared" si="8"/>
        <v>20</v>
      </c>
    </row>
    <row r="38" spans="1:15" x14ac:dyDescent="0.5500000000000000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x14ac:dyDescent="0.55000000000000004">
      <c r="A39" s="28" t="s">
        <v>57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x14ac:dyDescent="0.55000000000000004">
      <c r="A40" s="19"/>
      <c r="B40" s="21" t="s">
        <v>58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3">
        <f t="shared" ref="O40:O46" si="10">SUM(C40:N40)</f>
        <v>0</v>
      </c>
    </row>
    <row r="41" spans="1:15" x14ac:dyDescent="0.55000000000000004">
      <c r="A41" s="19"/>
      <c r="B41" s="21" t="s">
        <v>58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3">
        <f t="shared" si="10"/>
        <v>0</v>
      </c>
    </row>
    <row r="42" spans="1:15" x14ac:dyDescent="0.55000000000000004">
      <c r="A42" s="19"/>
      <c r="B42" s="21" t="s">
        <v>58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3">
        <f t="shared" si="10"/>
        <v>0</v>
      </c>
    </row>
    <row r="43" spans="1:15" x14ac:dyDescent="0.55000000000000004">
      <c r="A43" s="19"/>
      <c r="B43" s="21" t="s">
        <v>58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3">
        <f t="shared" si="10"/>
        <v>0</v>
      </c>
    </row>
    <row r="44" spans="1:15" x14ac:dyDescent="0.55000000000000004">
      <c r="A44" s="19"/>
      <c r="B44" s="21" t="s">
        <v>58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3">
        <f t="shared" si="10"/>
        <v>0</v>
      </c>
    </row>
    <row r="45" spans="1:15" x14ac:dyDescent="0.55000000000000004">
      <c r="A45" s="19"/>
      <c r="B45" s="21" t="s">
        <v>58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3">
        <f t="shared" si="10"/>
        <v>0</v>
      </c>
    </row>
    <row r="46" spans="1:15" x14ac:dyDescent="0.55000000000000004">
      <c r="A46" s="19"/>
      <c r="B46" s="39" t="s">
        <v>59</v>
      </c>
      <c r="C46" s="32">
        <f>SUM(C39:C45)</f>
        <v>0</v>
      </c>
      <c r="D46" s="32">
        <f t="shared" ref="D46:N46" si="11">SUM(D39:D45)</f>
        <v>0</v>
      </c>
      <c r="E46" s="32">
        <f t="shared" si="11"/>
        <v>0</v>
      </c>
      <c r="F46" s="32">
        <f t="shared" si="11"/>
        <v>0</v>
      </c>
      <c r="G46" s="32">
        <f t="shared" si="11"/>
        <v>0</v>
      </c>
      <c r="H46" s="32">
        <f t="shared" si="11"/>
        <v>0</v>
      </c>
      <c r="I46" s="32">
        <f t="shared" si="11"/>
        <v>0</v>
      </c>
      <c r="J46" s="32">
        <f t="shared" si="11"/>
        <v>0</v>
      </c>
      <c r="K46" s="32">
        <f t="shared" si="11"/>
        <v>0</v>
      </c>
      <c r="L46" s="32">
        <f t="shared" si="11"/>
        <v>0</v>
      </c>
      <c r="M46" s="32">
        <f t="shared" si="11"/>
        <v>0</v>
      </c>
      <c r="N46" s="32">
        <f t="shared" si="11"/>
        <v>0</v>
      </c>
      <c r="O46" s="33">
        <f t="shared" si="10"/>
        <v>0</v>
      </c>
    </row>
    <row r="47" spans="1:15" x14ac:dyDescent="0.5500000000000000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5" x14ac:dyDescent="0.55000000000000004">
      <c r="A48" s="28" t="s">
        <v>57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x14ac:dyDescent="0.55000000000000004">
      <c r="A49" s="19"/>
      <c r="B49" s="21" t="s">
        <v>58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3">
        <f t="shared" ref="O49:O55" si="12">SUM(C49:N49)</f>
        <v>0</v>
      </c>
    </row>
    <row r="50" spans="1:15" x14ac:dyDescent="0.55000000000000004">
      <c r="A50" s="19"/>
      <c r="B50" s="21" t="s">
        <v>58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3">
        <f t="shared" si="12"/>
        <v>0</v>
      </c>
    </row>
    <row r="51" spans="1:15" x14ac:dyDescent="0.55000000000000004">
      <c r="A51" s="19"/>
      <c r="B51" s="21" t="s">
        <v>58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3">
        <f t="shared" si="12"/>
        <v>0</v>
      </c>
    </row>
    <row r="52" spans="1:15" x14ac:dyDescent="0.55000000000000004">
      <c r="A52" s="19"/>
      <c r="B52" s="21" t="s">
        <v>58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>
        <f t="shared" si="12"/>
        <v>0</v>
      </c>
    </row>
    <row r="53" spans="1:15" x14ac:dyDescent="0.55000000000000004">
      <c r="A53" s="19"/>
      <c r="B53" s="21" t="s">
        <v>58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3">
        <f t="shared" si="12"/>
        <v>0</v>
      </c>
    </row>
    <row r="54" spans="1:15" x14ac:dyDescent="0.55000000000000004">
      <c r="A54" s="19"/>
      <c r="B54" s="21" t="s">
        <v>58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3">
        <f t="shared" si="12"/>
        <v>0</v>
      </c>
    </row>
    <row r="55" spans="1:15" x14ac:dyDescent="0.55000000000000004">
      <c r="A55" s="19"/>
      <c r="B55" s="39" t="s">
        <v>59</v>
      </c>
      <c r="C55" s="32">
        <f>SUM(C48:C54)</f>
        <v>0</v>
      </c>
      <c r="D55" s="32">
        <f t="shared" ref="D55:N55" si="13">SUM(D48:D54)</f>
        <v>0</v>
      </c>
      <c r="E55" s="32">
        <f t="shared" si="13"/>
        <v>0</v>
      </c>
      <c r="F55" s="32">
        <f t="shared" si="13"/>
        <v>0</v>
      </c>
      <c r="G55" s="32">
        <f t="shared" si="13"/>
        <v>0</v>
      </c>
      <c r="H55" s="32">
        <f t="shared" si="13"/>
        <v>0</v>
      </c>
      <c r="I55" s="32">
        <f t="shared" si="13"/>
        <v>0</v>
      </c>
      <c r="J55" s="32">
        <f t="shared" si="13"/>
        <v>0</v>
      </c>
      <c r="K55" s="32">
        <f t="shared" si="13"/>
        <v>0</v>
      </c>
      <c r="L55" s="32">
        <f t="shared" si="13"/>
        <v>0</v>
      </c>
      <c r="M55" s="32">
        <f t="shared" si="13"/>
        <v>0</v>
      </c>
      <c r="N55" s="32">
        <f t="shared" si="13"/>
        <v>0</v>
      </c>
      <c r="O55" s="33">
        <f t="shared" si="12"/>
        <v>0</v>
      </c>
    </row>
    <row r="56" spans="1:15" x14ac:dyDescent="0.55000000000000004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.6" x14ac:dyDescent="0.6">
      <c r="A57" s="81" t="s">
        <v>60</v>
      </c>
      <c r="B57" s="81"/>
      <c r="C57" s="35">
        <f t="shared" ref="C57:N57" si="14">C37+C46+C55</f>
        <v>0</v>
      </c>
      <c r="D57" s="35">
        <f t="shared" si="14"/>
        <v>20</v>
      </c>
      <c r="E57" s="35">
        <f t="shared" si="14"/>
        <v>0</v>
      </c>
      <c r="F57" s="35">
        <f t="shared" si="14"/>
        <v>0</v>
      </c>
      <c r="G57" s="35">
        <f t="shared" si="14"/>
        <v>0</v>
      </c>
      <c r="H57" s="35">
        <f t="shared" si="14"/>
        <v>0</v>
      </c>
      <c r="I57" s="35">
        <f t="shared" si="14"/>
        <v>0</v>
      </c>
      <c r="J57" s="35">
        <f t="shared" si="14"/>
        <v>0</v>
      </c>
      <c r="K57" s="35">
        <f t="shared" si="14"/>
        <v>0</v>
      </c>
      <c r="L57" s="35">
        <f t="shared" si="14"/>
        <v>0</v>
      </c>
      <c r="M57" s="35">
        <f t="shared" si="14"/>
        <v>0</v>
      </c>
      <c r="N57" s="35">
        <f t="shared" si="14"/>
        <v>0</v>
      </c>
      <c r="O57" s="36">
        <f>SUM(C57:N57)</f>
        <v>20</v>
      </c>
    </row>
  </sheetData>
  <mergeCells count="5">
    <mergeCell ref="A12:B12"/>
    <mergeCell ref="A27:B27"/>
    <mergeCell ref="A29:B29"/>
    <mergeCell ref="A57:B57"/>
    <mergeCell ref="C1:N5"/>
  </mergeCells>
  <phoneticPr fontId="12" type="noConversion"/>
  <hyperlinks>
    <hyperlink ref="A5" r:id="rId1" xr:uid="{6515C481-373A-497B-9855-4A3F96A5D7AD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70AD-DBF6-4EC1-91A4-86C81CED6F51}">
  <dimension ref="A1:E68"/>
  <sheetViews>
    <sheetView workbookViewId="0">
      <selection activeCell="C5" sqref="C5"/>
    </sheetView>
  </sheetViews>
  <sheetFormatPr defaultRowHeight="14.4" x14ac:dyDescent="0.55000000000000004"/>
  <cols>
    <col min="1" max="1" width="38.15625" style="53" customWidth="1"/>
    <col min="2" max="2" width="54.1015625" style="53" bestFit="1" customWidth="1"/>
    <col min="4" max="4" width="17.734375" style="53" customWidth="1"/>
    <col min="5" max="5" width="60.9453125" style="53" bestFit="1" customWidth="1"/>
  </cols>
  <sheetData>
    <row r="1" spans="1:5" ht="14.7" thickBot="1" x14ac:dyDescent="0.6"/>
    <row r="2" spans="1:5" x14ac:dyDescent="0.55000000000000004">
      <c r="A2" s="65" t="s">
        <v>7</v>
      </c>
      <c r="B2" s="74" t="s">
        <v>5</v>
      </c>
      <c r="D2" s="65" t="s">
        <v>85</v>
      </c>
      <c r="E2" s="74" t="s">
        <v>5</v>
      </c>
    </row>
    <row r="3" spans="1:5" x14ac:dyDescent="0.55000000000000004">
      <c r="A3" s="66" t="s">
        <v>9</v>
      </c>
      <c r="B3" s="58" t="s">
        <v>10</v>
      </c>
      <c r="D3" s="68" t="s">
        <v>86</v>
      </c>
      <c r="E3" s="58" t="s">
        <v>90</v>
      </c>
    </row>
    <row r="4" spans="1:5" x14ac:dyDescent="0.55000000000000004">
      <c r="A4" s="66" t="s">
        <v>8</v>
      </c>
      <c r="B4" s="58" t="s">
        <v>11</v>
      </c>
      <c r="D4" s="68" t="s">
        <v>87</v>
      </c>
      <c r="E4" s="58" t="s">
        <v>91</v>
      </c>
    </row>
    <row r="5" spans="1:5" x14ac:dyDescent="0.55000000000000004">
      <c r="A5" s="66" t="s">
        <v>12</v>
      </c>
      <c r="B5" s="58" t="s">
        <v>13</v>
      </c>
      <c r="D5" s="68" t="s">
        <v>88</v>
      </c>
      <c r="E5" s="58" t="s">
        <v>92</v>
      </c>
    </row>
    <row r="6" spans="1:5" ht="14.7" thickBot="1" x14ac:dyDescent="0.6">
      <c r="A6" s="66" t="s">
        <v>14</v>
      </c>
      <c r="B6" s="58" t="s">
        <v>15</v>
      </c>
      <c r="D6" s="69" t="s">
        <v>89</v>
      </c>
      <c r="E6" s="60" t="s">
        <v>93</v>
      </c>
    </row>
    <row r="7" spans="1:5" ht="14.7" thickBot="1" x14ac:dyDescent="0.6">
      <c r="A7" s="67" t="s">
        <v>16</v>
      </c>
      <c r="B7" s="60" t="s">
        <v>17</v>
      </c>
    </row>
    <row r="8" spans="1:5" ht="14.7" thickBot="1" x14ac:dyDescent="0.6"/>
    <row r="9" spans="1:5" ht="28.8" x14ac:dyDescent="0.55000000000000004">
      <c r="A9" s="70" t="s">
        <v>95</v>
      </c>
      <c r="B9" s="74" t="s">
        <v>5</v>
      </c>
      <c r="D9" s="65" t="s">
        <v>162</v>
      </c>
      <c r="E9" s="74" t="s">
        <v>5</v>
      </c>
    </row>
    <row r="10" spans="1:5" ht="28.8" x14ac:dyDescent="0.55000000000000004">
      <c r="A10" s="71" t="s">
        <v>96</v>
      </c>
      <c r="B10" s="58" t="s">
        <v>106</v>
      </c>
      <c r="D10" s="66" t="s">
        <v>149</v>
      </c>
      <c r="E10" s="58" t="s">
        <v>150</v>
      </c>
    </row>
    <row r="11" spans="1:5" ht="28.8" x14ac:dyDescent="0.55000000000000004">
      <c r="A11" s="71" t="s">
        <v>97</v>
      </c>
      <c r="B11" s="58" t="s">
        <v>107</v>
      </c>
      <c r="D11" s="66" t="s">
        <v>146</v>
      </c>
      <c r="E11" s="58" t="s">
        <v>151</v>
      </c>
    </row>
    <row r="12" spans="1:5" ht="28.8" x14ac:dyDescent="0.55000000000000004">
      <c r="A12" s="71" t="s">
        <v>98</v>
      </c>
      <c r="B12" s="58" t="s">
        <v>108</v>
      </c>
      <c r="D12" s="66" t="s">
        <v>147</v>
      </c>
      <c r="E12" s="58" t="s">
        <v>152</v>
      </c>
    </row>
    <row r="13" spans="1:5" ht="14.7" thickBot="1" x14ac:dyDescent="0.6">
      <c r="A13" s="71" t="s">
        <v>99</v>
      </c>
      <c r="B13" s="58" t="s">
        <v>109</v>
      </c>
      <c r="D13" s="67" t="s">
        <v>148</v>
      </c>
      <c r="E13" s="60" t="s">
        <v>153</v>
      </c>
    </row>
    <row r="14" spans="1:5" x14ac:dyDescent="0.55000000000000004">
      <c r="A14" s="72" t="s">
        <v>100</v>
      </c>
      <c r="B14" s="58" t="s">
        <v>110</v>
      </c>
      <c r="D14" s="63"/>
    </row>
    <row r="15" spans="1:5" x14ac:dyDescent="0.55000000000000004">
      <c r="A15" s="72" t="s">
        <v>101</v>
      </c>
      <c r="B15" s="58" t="s">
        <v>111</v>
      </c>
    </row>
    <row r="16" spans="1:5" ht="28.8" x14ac:dyDescent="0.55000000000000004">
      <c r="A16" s="72" t="s">
        <v>102</v>
      </c>
      <c r="B16" s="58" t="s">
        <v>112</v>
      </c>
      <c r="E16" s="64"/>
    </row>
    <row r="17" spans="1:5" ht="28.8" x14ac:dyDescent="0.55000000000000004">
      <c r="A17" s="72" t="s">
        <v>103</v>
      </c>
      <c r="B17" s="58" t="s">
        <v>113</v>
      </c>
      <c r="E17" s="51"/>
    </row>
    <row r="18" spans="1:5" x14ac:dyDescent="0.55000000000000004">
      <c r="A18" s="72" t="s">
        <v>104</v>
      </c>
      <c r="B18" s="58" t="s">
        <v>115</v>
      </c>
      <c r="E18" s="52"/>
    </row>
    <row r="19" spans="1:5" ht="14.7" thickBot="1" x14ac:dyDescent="0.6">
      <c r="A19" s="73" t="s">
        <v>105</v>
      </c>
      <c r="B19" s="60" t="s">
        <v>114</v>
      </c>
      <c r="E19" s="51"/>
    </row>
    <row r="20" spans="1:5" x14ac:dyDescent="0.55000000000000004">
      <c r="E20" s="52"/>
    </row>
    <row r="22" spans="1:5" x14ac:dyDescent="0.55000000000000004">
      <c r="E22" s="64"/>
    </row>
    <row r="23" spans="1:5" x14ac:dyDescent="0.55000000000000004">
      <c r="E23" s="51"/>
    </row>
    <row r="24" spans="1:5" x14ac:dyDescent="0.55000000000000004">
      <c r="E24" s="52"/>
    </row>
    <row r="25" spans="1:5" x14ac:dyDescent="0.55000000000000004">
      <c r="E25" s="51"/>
    </row>
    <row r="26" spans="1:5" x14ac:dyDescent="0.55000000000000004">
      <c r="E26" s="52"/>
    </row>
    <row r="28" spans="1:5" x14ac:dyDescent="0.55000000000000004">
      <c r="E28" s="64"/>
    </row>
    <row r="29" spans="1:5" x14ac:dyDescent="0.55000000000000004">
      <c r="E29" s="51"/>
    </row>
    <row r="30" spans="1:5" x14ac:dyDescent="0.55000000000000004">
      <c r="E30" s="52"/>
    </row>
    <row r="31" spans="1:5" x14ac:dyDescent="0.55000000000000004">
      <c r="E31" s="51"/>
    </row>
    <row r="32" spans="1:5" x14ac:dyDescent="0.55000000000000004">
      <c r="E32" s="52"/>
    </row>
    <row r="34" spans="5:5" x14ac:dyDescent="0.55000000000000004">
      <c r="E34" s="64"/>
    </row>
    <row r="35" spans="5:5" x14ac:dyDescent="0.55000000000000004">
      <c r="E35" s="51"/>
    </row>
    <row r="36" spans="5:5" x14ac:dyDescent="0.55000000000000004">
      <c r="E36" s="52"/>
    </row>
    <row r="37" spans="5:5" x14ac:dyDescent="0.55000000000000004">
      <c r="E37" s="51"/>
    </row>
    <row r="38" spans="5:5" x14ac:dyDescent="0.55000000000000004">
      <c r="E38" s="52"/>
    </row>
    <row r="40" spans="5:5" x14ac:dyDescent="0.55000000000000004">
      <c r="E40" s="64"/>
    </row>
    <row r="41" spans="5:5" x14ac:dyDescent="0.55000000000000004">
      <c r="E41" s="51"/>
    </row>
    <row r="42" spans="5:5" x14ac:dyDescent="0.55000000000000004">
      <c r="E42" s="52"/>
    </row>
    <row r="43" spans="5:5" x14ac:dyDescent="0.55000000000000004">
      <c r="E43" s="51"/>
    </row>
    <row r="44" spans="5:5" x14ac:dyDescent="0.55000000000000004">
      <c r="E44" s="52"/>
    </row>
    <row r="46" spans="5:5" x14ac:dyDescent="0.55000000000000004">
      <c r="E46" s="64"/>
    </row>
    <row r="47" spans="5:5" x14ac:dyDescent="0.55000000000000004">
      <c r="E47" s="51"/>
    </row>
    <row r="48" spans="5:5" x14ac:dyDescent="0.55000000000000004">
      <c r="E48" s="52"/>
    </row>
    <row r="49" spans="5:5" x14ac:dyDescent="0.55000000000000004">
      <c r="E49" s="51"/>
    </row>
    <row r="50" spans="5:5" x14ac:dyDescent="0.55000000000000004">
      <c r="E50" s="52"/>
    </row>
    <row r="52" spans="5:5" x14ac:dyDescent="0.55000000000000004">
      <c r="E52" s="64"/>
    </row>
    <row r="53" spans="5:5" x14ac:dyDescent="0.55000000000000004">
      <c r="E53" s="51"/>
    </row>
    <row r="54" spans="5:5" x14ac:dyDescent="0.55000000000000004">
      <c r="E54" s="52"/>
    </row>
    <row r="55" spans="5:5" x14ac:dyDescent="0.55000000000000004">
      <c r="E55" s="51"/>
    </row>
    <row r="56" spans="5:5" x14ac:dyDescent="0.55000000000000004">
      <c r="E56" s="52"/>
    </row>
    <row r="58" spans="5:5" x14ac:dyDescent="0.55000000000000004">
      <c r="E58" s="64"/>
    </row>
    <row r="59" spans="5:5" x14ac:dyDescent="0.55000000000000004">
      <c r="E59" s="51"/>
    </row>
    <row r="60" spans="5:5" x14ac:dyDescent="0.55000000000000004">
      <c r="E60" s="52"/>
    </row>
    <row r="61" spans="5:5" x14ac:dyDescent="0.55000000000000004">
      <c r="E61" s="51"/>
    </row>
    <row r="62" spans="5:5" x14ac:dyDescent="0.55000000000000004">
      <c r="E62" s="52"/>
    </row>
    <row r="64" spans="5:5" x14ac:dyDescent="0.55000000000000004">
      <c r="E64" s="64"/>
    </row>
    <row r="65" spans="5:5" x14ac:dyDescent="0.55000000000000004">
      <c r="E65" s="51"/>
    </row>
    <row r="66" spans="5:5" x14ac:dyDescent="0.55000000000000004">
      <c r="E66" s="52"/>
    </row>
    <row r="67" spans="5:5" x14ac:dyDescent="0.55000000000000004">
      <c r="E67" s="51"/>
    </row>
    <row r="68" spans="5:5" x14ac:dyDescent="0.55000000000000004">
      <c r="E68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7A2C-3FFE-4EA8-A0A2-91A3F0BBBEB3}">
  <sheetPr>
    <pageSetUpPr fitToPage="1"/>
  </sheetPr>
  <dimension ref="A1:BM14"/>
  <sheetViews>
    <sheetView showGridLines="0" topLeftCell="B1" zoomScale="80" zoomScaleNormal="80" workbookViewId="0">
      <pane xSplit="10" ySplit="5" topLeftCell="L6" activePane="bottomRight" state="frozen"/>
      <selection activeCell="B1" sqref="B1"/>
      <selection pane="topRight" activeCell="L1" sqref="L1"/>
      <selection pane="bottomLeft" activeCell="B6" sqref="B6"/>
      <selection pane="bottomRight" activeCell="B5" sqref="B5"/>
    </sheetView>
  </sheetViews>
  <sheetFormatPr defaultColWidth="8.89453125" defaultRowHeight="14.4" x14ac:dyDescent="0.55000000000000004"/>
  <cols>
    <col min="1" max="1" width="6" style="3" hidden="1" customWidth="1"/>
    <col min="2" max="2" width="21.734375" style="6" bestFit="1" customWidth="1"/>
    <col min="3" max="3" width="30.9453125" style="8" customWidth="1"/>
    <col min="4" max="4" width="15.3671875" style="5" customWidth="1"/>
    <col min="5" max="5" width="16.62890625" style="5" customWidth="1"/>
    <col min="6" max="6" width="12.5234375" style="7" customWidth="1"/>
    <col min="7" max="7" width="15.3671875" style="6" customWidth="1"/>
    <col min="8" max="8" width="13.3671875" style="6" customWidth="1"/>
    <col min="9" max="9" width="16.1015625" style="6" customWidth="1"/>
    <col min="10" max="10" width="26.1015625" style="6" customWidth="1"/>
    <col min="11" max="11" width="18.3671875" style="6" hidden="1" customWidth="1"/>
    <col min="12" max="25" width="6.3671875" style="6" customWidth="1"/>
    <col min="26" max="16384" width="8.89453125" style="6"/>
  </cols>
  <sheetData>
    <row r="1" spans="1:65" ht="14.4" customHeight="1" x14ac:dyDescent="0.55000000000000004">
      <c r="B1" s="42" t="s">
        <v>0</v>
      </c>
      <c r="C1" s="43"/>
      <c r="D1" s="83" t="s">
        <v>73</v>
      </c>
      <c r="E1" s="83"/>
      <c r="F1" s="83"/>
      <c r="G1" s="83"/>
      <c r="H1" s="83"/>
      <c r="I1" s="83"/>
      <c r="J1" s="83"/>
    </row>
    <row r="2" spans="1:65" ht="14.4" customHeight="1" x14ac:dyDescent="0.55000000000000004">
      <c r="B2" s="44" t="s">
        <v>1</v>
      </c>
      <c r="C2" s="45"/>
      <c r="D2" s="83"/>
      <c r="E2" s="83"/>
      <c r="F2" s="83"/>
      <c r="G2" s="83"/>
      <c r="H2" s="83"/>
      <c r="I2" s="83"/>
      <c r="J2" s="83"/>
    </row>
    <row r="3" spans="1:65" ht="14.4" customHeight="1" x14ac:dyDescent="0.55000000000000004">
      <c r="B3" s="44" t="s">
        <v>2</v>
      </c>
      <c r="C3" s="45"/>
      <c r="D3" s="83"/>
      <c r="E3" s="83"/>
      <c r="F3" s="83"/>
      <c r="G3" s="83"/>
      <c r="H3" s="83"/>
      <c r="I3" s="83"/>
      <c r="J3" s="83"/>
    </row>
    <row r="4" spans="1:65" ht="14.7" customHeight="1" thickBot="1" x14ac:dyDescent="0.6">
      <c r="B4" s="46" t="s">
        <v>3</v>
      </c>
      <c r="C4" s="47"/>
      <c r="D4" s="83"/>
      <c r="E4" s="83"/>
      <c r="F4" s="83"/>
      <c r="G4" s="83"/>
      <c r="H4" s="83"/>
      <c r="I4" s="83"/>
      <c r="J4" s="83"/>
    </row>
    <row r="5" spans="1:65" ht="60.6" customHeight="1" x14ac:dyDescent="0.55000000000000004">
      <c r="B5" s="88" t="s">
        <v>201</v>
      </c>
      <c r="C5" s="8" t="s">
        <v>200</v>
      </c>
      <c r="D5" s="84"/>
      <c r="E5" s="84"/>
      <c r="F5" s="84"/>
      <c r="G5" s="84"/>
      <c r="H5" s="84"/>
      <c r="I5" s="84"/>
      <c r="J5" s="84"/>
    </row>
    <row r="6" spans="1:65" s="8" customFormat="1" ht="32.5" customHeight="1" x14ac:dyDescent="0.55000000000000004">
      <c r="A6" s="4"/>
      <c r="B6" s="17" t="s">
        <v>4</v>
      </c>
      <c r="C6" s="17" t="s">
        <v>24</v>
      </c>
      <c r="D6" s="17" t="s">
        <v>23</v>
      </c>
      <c r="E6" s="17" t="s">
        <v>26</v>
      </c>
      <c r="F6" s="17" t="s">
        <v>2</v>
      </c>
      <c r="G6" s="17" t="s">
        <v>3</v>
      </c>
      <c r="H6" s="17" t="s">
        <v>20</v>
      </c>
      <c r="I6" s="17" t="s">
        <v>6</v>
      </c>
      <c r="J6" s="17" t="s">
        <v>21</v>
      </c>
      <c r="K6" s="9">
        <v>42436</v>
      </c>
      <c r="L6" s="9">
        <v>45658</v>
      </c>
      <c r="M6" s="9">
        <v>45665</v>
      </c>
      <c r="N6" s="9">
        <v>45672</v>
      </c>
      <c r="O6" s="9">
        <v>45679</v>
      </c>
      <c r="P6" s="9">
        <v>45686</v>
      </c>
      <c r="Q6" s="9">
        <v>45693</v>
      </c>
      <c r="R6" s="9">
        <v>45700</v>
      </c>
      <c r="S6" s="9">
        <v>45707</v>
      </c>
      <c r="T6" s="9">
        <v>45714</v>
      </c>
      <c r="U6" s="9">
        <v>45721</v>
      </c>
      <c r="V6" s="9">
        <v>45728</v>
      </c>
      <c r="W6" s="9">
        <v>45735</v>
      </c>
      <c r="X6" s="9">
        <v>45742</v>
      </c>
      <c r="Y6" s="9">
        <v>45749</v>
      </c>
      <c r="Z6" s="9">
        <v>45756</v>
      </c>
      <c r="AA6" s="9">
        <v>45763</v>
      </c>
      <c r="AB6" s="9">
        <v>45770</v>
      </c>
      <c r="AC6" s="9">
        <v>45777</v>
      </c>
      <c r="AD6" s="9">
        <v>45784</v>
      </c>
      <c r="AE6" s="9">
        <v>45791</v>
      </c>
      <c r="AF6" s="9">
        <v>45798</v>
      </c>
      <c r="AG6" s="9">
        <v>45805</v>
      </c>
      <c r="AH6" s="9">
        <v>45812</v>
      </c>
      <c r="AI6" s="9">
        <v>45819</v>
      </c>
      <c r="AJ6" s="9">
        <v>45826</v>
      </c>
      <c r="AK6" s="9">
        <v>45833</v>
      </c>
      <c r="AL6" s="9">
        <v>45840</v>
      </c>
      <c r="AM6" s="9">
        <v>45847</v>
      </c>
      <c r="AN6" s="9">
        <v>45854</v>
      </c>
      <c r="AO6" s="9">
        <v>45861</v>
      </c>
      <c r="AP6" s="9">
        <v>45868</v>
      </c>
      <c r="AQ6" s="9">
        <v>45875</v>
      </c>
      <c r="AR6" s="9">
        <v>45882</v>
      </c>
      <c r="AS6" s="9">
        <v>45889</v>
      </c>
      <c r="AT6" s="9">
        <v>45896</v>
      </c>
      <c r="AU6" s="9">
        <v>45903</v>
      </c>
      <c r="AV6" s="9">
        <v>45910</v>
      </c>
      <c r="AW6" s="9">
        <v>45917</v>
      </c>
      <c r="AX6" s="9">
        <v>45924</v>
      </c>
      <c r="AY6" s="9">
        <v>45931</v>
      </c>
      <c r="AZ6" s="9">
        <v>45938</v>
      </c>
      <c r="BA6" s="9">
        <v>45945</v>
      </c>
      <c r="BB6" s="9">
        <v>45952</v>
      </c>
      <c r="BC6" s="9">
        <v>45959</v>
      </c>
      <c r="BD6" s="9">
        <v>45966</v>
      </c>
      <c r="BE6" s="9">
        <v>45973</v>
      </c>
      <c r="BF6" s="9">
        <v>45980</v>
      </c>
      <c r="BG6" s="9">
        <v>45987</v>
      </c>
      <c r="BH6" s="9">
        <v>45994</v>
      </c>
      <c r="BI6" s="9">
        <v>46001</v>
      </c>
      <c r="BJ6" s="9">
        <v>46008</v>
      </c>
      <c r="BK6" s="9">
        <v>46015</v>
      </c>
      <c r="BL6" s="9">
        <v>46022</v>
      </c>
      <c r="BM6" s="9"/>
    </row>
    <row r="7" spans="1:65" ht="32.5" customHeight="1" x14ac:dyDescent="0.55000000000000004">
      <c r="B7" s="10">
        <f>ROW()-6</f>
        <v>1</v>
      </c>
      <c r="C7" s="11" t="s">
        <v>27</v>
      </c>
      <c r="D7" s="12" t="s">
        <v>19</v>
      </c>
      <c r="E7" s="10" t="s">
        <v>131</v>
      </c>
      <c r="F7" s="14">
        <v>45658</v>
      </c>
      <c r="G7" s="14">
        <v>45687</v>
      </c>
      <c r="H7" s="12">
        <f t="shared" ref="H7:H14" si="0">IF(ISBLANK(G7)=FALSE,NETWORKDAYS(F7,G7),"")</f>
        <v>22</v>
      </c>
      <c r="I7" s="14" t="s">
        <v>8</v>
      </c>
      <c r="J7" s="15"/>
      <c r="K7" s="16" t="str">
        <f>IF(AND($D7="Yes",$G7&lt;=(K$6+4),COUNTIF($H7:H7,"?")=0),"?","")</f>
        <v/>
      </c>
      <c r="L7" s="16" t="str">
        <f>IF(AND($D7="Yes",$G7&lt;=(L$6+4),COUNTIF($H7:K7,"?")=0),"?","")</f>
        <v/>
      </c>
      <c r="M7" s="16" t="str">
        <f>IF(AND($D7="Yes",$G7&lt;=(M$6+4),COUNTIF($H7:L7,"?")=0),"?","")</f>
        <v/>
      </c>
      <c r="N7" s="16" t="str">
        <f>IF(AND($D7="Yes",$G7&lt;=(N$6+4),COUNTIF($H7:M7,"?")=0),"?","")</f>
        <v/>
      </c>
      <c r="O7" s="16" t="str">
        <f>IF(AND($D7="Yes",$G7&lt;=(O$6+4),COUNTIF($H7:N7,"?")=0),"?","")</f>
        <v/>
      </c>
      <c r="P7" s="16" t="str">
        <f>IF(AND($D7="Yes",$G7&lt;=(P$6+4),COUNTIF($H7:O7,"?")=0),"?","")</f>
        <v/>
      </c>
      <c r="Q7" s="16" t="str">
        <f>IF(AND($D7="Yes",$G7&lt;=(Q$6+4),COUNTIF($H7:P7,"?")=0),"?","")</f>
        <v/>
      </c>
      <c r="R7" s="16" t="str">
        <f>IF(AND($D7="Yes",$G7&lt;=(R$6+4),COUNTIF($H7:Q7,"?")=0),"?","")</f>
        <v/>
      </c>
      <c r="S7" s="16" t="str">
        <f>IF(AND($D7="Yes",$G7&lt;=(S$6+4),COUNTIF($H7:R7,"?")=0),"?","")</f>
        <v/>
      </c>
      <c r="T7" s="16" t="str">
        <f>IF(AND($D7="Yes",$G7&lt;=(T$6+4),COUNTIF($H7:S7,"?")=0),"?","")</f>
        <v/>
      </c>
      <c r="U7" s="16" t="str">
        <f>IF(AND($D7="Yes",$G7&lt;=(U$6+4),COUNTIF($H7:T7,"?")=0),"?","")</f>
        <v/>
      </c>
      <c r="V7" s="16" t="str">
        <f>IF(AND($D7="Yes",$G7&lt;=(V$6+4),COUNTIF($H7:U7,"?")=0),"?","")</f>
        <v/>
      </c>
      <c r="W7" s="16" t="str">
        <f>IF(AND($D7="Yes",$G7&lt;=(W$6+4),COUNTIF($H7:V7,"?")=0),"?","")</f>
        <v/>
      </c>
      <c r="X7" s="16" t="str">
        <f>IF(AND($D7="Yes",$G7&lt;=(X$6+4),COUNTIF($H7:W7,"?")=0),"?","")</f>
        <v/>
      </c>
      <c r="Y7" s="16" t="str">
        <f>IF(AND($D7="Yes",$G7&lt;=(Y$6+4),COUNTIF($H7:X7,"?")=0),"?","")</f>
        <v/>
      </c>
      <c r="Z7" s="16" t="str">
        <f>IF(AND($D7="Yes",$G7&lt;=(Z$6+4),COUNTIF($H7:Y7,"?")=0),"?","")</f>
        <v/>
      </c>
      <c r="AA7" s="16" t="str">
        <f>IF(AND($D7="Yes",$G7&lt;=(AA$6+4),COUNTIF($H7:Z7,"?")=0),"?","")</f>
        <v/>
      </c>
      <c r="AB7" s="16" t="str">
        <f>IF(AND($D7="Yes",$G7&lt;=(AB$6+4),COUNTIF($H7:AA7,"?")=0),"?","")</f>
        <v/>
      </c>
      <c r="AC7" s="16" t="str">
        <f>IF(AND($D7="Yes",$G7&lt;=(AC$6+4),COUNTIF($H7:AB7,"?")=0),"?","")</f>
        <v/>
      </c>
      <c r="AD7" s="16" t="str">
        <f>IF(AND($D7="Yes",$G7&lt;=(AD$6+4),COUNTIF($H7:AC7,"?")=0),"?","")</f>
        <v/>
      </c>
      <c r="AE7" s="16" t="str">
        <f>IF(AND($D7="Yes",$G7&lt;=(AE$6+4),COUNTIF($H7:AD7,"?")=0),"?","")</f>
        <v/>
      </c>
      <c r="AF7" s="16" t="str">
        <f>IF(AND($D7="Yes",$G7&lt;=(AF$6+4),COUNTIF($H7:AE7,"?")=0),"?","")</f>
        <v/>
      </c>
      <c r="AG7" s="16" t="str">
        <f>IF(AND($D7="Yes",$G7&lt;=(AG$6+4),COUNTIF($H7:AF7,"?")=0),"?","")</f>
        <v/>
      </c>
      <c r="AH7" s="16" t="str">
        <f>IF(AND($D7="Yes",$G7&lt;=(AH$6+4),COUNTIF($H7:AG7,"?")=0),"?","")</f>
        <v/>
      </c>
      <c r="AI7" s="16" t="str">
        <f>IF(AND($D7="Yes",$G7&lt;=(AI$6+4),COUNTIF($H7:AH7,"?")=0),"?","")</f>
        <v/>
      </c>
      <c r="AJ7" s="16" t="str">
        <f>IF(AND($D7="Yes",$G7&lt;=(AJ$6+4),COUNTIF($H7:AI7,"?")=0),"?","")</f>
        <v/>
      </c>
      <c r="AK7" s="16" t="str">
        <f>IF(AND($D7="Yes",$G7&lt;=(AK$6+4),COUNTIF($H7:AJ7,"?")=0),"?","")</f>
        <v/>
      </c>
      <c r="AL7" s="16" t="str">
        <f>IF(AND($D7="Yes",$G7&lt;=(AL$6+4),COUNTIF($H7:AK7,"?")=0),"?","")</f>
        <v/>
      </c>
      <c r="AM7" s="16" t="str">
        <f>IF(AND($D7="Yes",$G7&lt;=(AM$6+4),COUNTIF($H7:AL7,"?")=0),"?","")</f>
        <v/>
      </c>
      <c r="AN7" s="16" t="str">
        <f>IF(AND($D7="Yes",$G7&lt;=(AN$6+4),COUNTIF($H7:AM7,"?")=0),"?","")</f>
        <v/>
      </c>
      <c r="AO7" s="16" t="str">
        <f>IF(AND($D7="Yes",$G7&lt;=(AO$6+4),COUNTIF($H7:AN7,"?")=0),"?","")</f>
        <v/>
      </c>
      <c r="AP7" s="16" t="str">
        <f>IF(AND($D7="Yes",$G7&lt;=(AP$6+4),COUNTIF($H7:AO7,"?")=0),"?","")</f>
        <v/>
      </c>
      <c r="AQ7" s="16" t="str">
        <f>IF(AND($D7="Yes",$G7&lt;=(AQ$6+4),COUNTIF($H7:AP7,"?")=0),"?","")</f>
        <v/>
      </c>
      <c r="AR7" s="16" t="str">
        <f>IF(AND($D7="Yes",$G7&lt;=(AR$6+4),COUNTIF($H7:AQ7,"?")=0),"?","")</f>
        <v/>
      </c>
      <c r="AS7" s="16" t="str">
        <f>IF(AND($D7="Yes",$G7&lt;=(AS$6+4),COUNTIF($H7:AR7,"?")=0),"?","")</f>
        <v/>
      </c>
      <c r="AT7" s="16" t="str">
        <f>IF(AND($D7="Yes",$G7&lt;=(AT$6+4),COUNTIF($H7:AS7,"?")=0),"?","")</f>
        <v/>
      </c>
      <c r="AU7" s="16" t="str">
        <f>IF(AND($D7="Yes",$G7&lt;=(AU$6+4),COUNTIF($H7:AT7,"?")=0),"?","")</f>
        <v/>
      </c>
      <c r="AV7" s="16" t="str">
        <f>IF(AND($D7="Yes",$G7&lt;=(AV$6+4),COUNTIF($H7:AU7,"?")=0),"?","")</f>
        <v/>
      </c>
      <c r="AW7" s="16" t="str">
        <f>IF(AND($D7="Yes",$G7&lt;=(AW$6+4),COUNTIF($H7:AV7,"?")=0),"?","")</f>
        <v/>
      </c>
      <c r="AX7" s="16" t="str">
        <f>IF(AND($D7="Yes",$G7&lt;=(AX$6+4),COUNTIF($H7:AW7,"?")=0),"?","")</f>
        <v/>
      </c>
      <c r="AY7" s="16" t="str">
        <f>IF(AND($D7="Yes",$G7&lt;=(AY$6+4),COUNTIF($H7:AX7,"?")=0),"?","")</f>
        <v/>
      </c>
      <c r="AZ7" s="16" t="str">
        <f>IF(AND($D7="Yes",$G7&lt;=(AZ$6+4),COUNTIF($H7:AY7,"?")=0),"?","")</f>
        <v/>
      </c>
      <c r="BA7" s="16" t="str">
        <f>IF(AND($D7="Yes",$G7&lt;=(BA$6+4),COUNTIF($H7:AZ7,"?")=0),"?","")</f>
        <v/>
      </c>
      <c r="BB7" s="16" t="str">
        <f>IF(AND($D7="Yes",$G7&lt;=(BB$6+4),COUNTIF($H7:BA7,"?")=0),"?","")</f>
        <v/>
      </c>
      <c r="BC7" s="16" t="str">
        <f>IF(AND($D7="Yes",$G7&lt;=(BC$6+4),COUNTIF($H7:BB7,"?")=0),"?","")</f>
        <v/>
      </c>
      <c r="BD7" s="16" t="str">
        <f>IF(AND($D7="Yes",$G7&lt;=(BD$6+4),COUNTIF($H7:BC7,"?")=0),"?","")</f>
        <v/>
      </c>
      <c r="BE7" s="16" t="str">
        <f>IF(AND($D7="Yes",$G7&lt;=(BE$6+4),COUNTIF($H7:BD7,"?")=0),"?","")</f>
        <v/>
      </c>
      <c r="BF7" s="16" t="str">
        <f>IF(AND($D7="Yes",$G7&lt;=(BF$6+4),COUNTIF($H7:BE7,"?")=0),"?","")</f>
        <v/>
      </c>
      <c r="BG7" s="16" t="str">
        <f>IF(AND($D7="Yes",$G7&lt;=(BG$6+4),COUNTIF($H7:BF7,"?")=0),"?","")</f>
        <v/>
      </c>
      <c r="BH7" s="16" t="str">
        <f>IF(AND($D7="Yes",$G7&lt;=(BH$6+4),COUNTIF($H7:BG7,"?")=0),"?","")</f>
        <v/>
      </c>
      <c r="BI7" s="16" t="str">
        <f>IF(AND($D7="Yes",$G7&lt;=(BI$6+4),COUNTIF($H7:BH7,"?")=0),"?","")</f>
        <v/>
      </c>
      <c r="BJ7" s="16" t="str">
        <f>IF(AND($D7="Yes",$G7&lt;=(BJ$6+4),COUNTIF($H7:BI7,"?")=0),"?","")</f>
        <v/>
      </c>
      <c r="BK7" s="16" t="str">
        <f>IF(AND($D7="Yes",$G7&lt;=(BK$6+4),COUNTIF($H7:BJ7,"?")=0),"?","")</f>
        <v/>
      </c>
      <c r="BL7" s="16" t="str">
        <f>IF(AND($D7="Yes",$G7&lt;=(BL$6+4),COUNTIF($H7:BK7,"?")=0),"?","")</f>
        <v/>
      </c>
    </row>
    <row r="8" spans="1:65" ht="32.5" customHeight="1" x14ac:dyDescent="0.55000000000000004">
      <c r="B8" s="10">
        <f t="shared" ref="B8:B14" si="1">ROW()-6</f>
        <v>2</v>
      </c>
      <c r="C8" s="11" t="s">
        <v>28</v>
      </c>
      <c r="D8" s="12" t="s">
        <v>18</v>
      </c>
      <c r="E8" s="10" t="s">
        <v>132</v>
      </c>
      <c r="F8" s="14">
        <v>45689</v>
      </c>
      <c r="G8" s="14">
        <v>45716</v>
      </c>
      <c r="H8" s="12">
        <f t="shared" si="0"/>
        <v>20</v>
      </c>
      <c r="I8" s="14" t="s">
        <v>12</v>
      </c>
      <c r="J8" s="15"/>
      <c r="K8" s="16" t="str">
        <f>IF(AND($D8="Yes",$G8&lt;=(K$6+4),COUNTIF($H8:H8,"?")=0),"?","")</f>
        <v/>
      </c>
      <c r="L8" s="16" t="str">
        <f>IF(AND($D8="Yes",$G8&lt;=(L$6+4),COUNTIF($H8:K8,"?")=0),"?","")</f>
        <v/>
      </c>
      <c r="M8" s="16" t="str">
        <f>IF(AND($D8="Yes",$G8&lt;=(M$6+4),COUNTIF($H8:L8,"?")=0),"?","")</f>
        <v/>
      </c>
      <c r="N8" s="16" t="str">
        <f>IF(AND($D8="Yes",$G8&lt;=(N$6+4),COUNTIF($H8:M8,"?")=0),"?","")</f>
        <v/>
      </c>
      <c r="O8" s="16" t="str">
        <f>IF(AND($D8="Yes",$G8&lt;=(O$6+4),COUNTIF($H8:N8,"?")=0),"?","")</f>
        <v/>
      </c>
      <c r="P8" s="16" t="str">
        <f>IF(AND($D8="Yes",$G8&lt;=(P$6+4),COUNTIF($H8:O8,"?")=0),"?","")</f>
        <v/>
      </c>
      <c r="Q8" s="16" t="str">
        <f>IF(AND($D8="Yes",$G8&lt;=(Q$6+4),COUNTIF($H8:P8,"?")=0),"?","")</f>
        <v/>
      </c>
      <c r="R8" s="16" t="str">
        <f>IF(AND($D8="Yes",$G8&lt;=(R$6+4),COUNTIF($H8:Q8,"?")=0),"?","")</f>
        <v/>
      </c>
      <c r="S8" s="16" t="str">
        <f>IF(AND($D8="Yes",$G8&lt;=(S$6+4),COUNTIF($H8:R8,"?")=0),"?","")</f>
        <v/>
      </c>
      <c r="T8" s="16" t="str">
        <f>IF(AND($D8="Yes",$G8&lt;=(T$6+4),COUNTIF($H8:S8,"?")=0),"?","")</f>
        <v>?</v>
      </c>
      <c r="U8" s="16" t="str">
        <f>IF(AND($D8="Yes",$G8&lt;=(U$6+4),COUNTIF($H8:T8,"?")=0),"?","")</f>
        <v/>
      </c>
      <c r="V8" s="16" t="str">
        <f>IF(AND($D8="Yes",$G8&lt;=(V$6+4),COUNTIF($H8:U8,"?")=0),"?","")</f>
        <v/>
      </c>
      <c r="W8" s="16" t="str">
        <f>IF(AND($D8="Yes",$G8&lt;=(W$6+4),COUNTIF($H8:V8,"?")=0),"?","")</f>
        <v/>
      </c>
      <c r="X8" s="16" t="str">
        <f>IF(AND($D8="Yes",$G8&lt;=(X$6+4),COUNTIF($H8:W8,"?")=0),"?","")</f>
        <v/>
      </c>
      <c r="Y8" s="16" t="str">
        <f>IF(AND($D8="Yes",$G8&lt;=(Y$6+4),COUNTIF($H8:X8,"?")=0),"?","")</f>
        <v/>
      </c>
      <c r="Z8" s="16" t="str">
        <f>IF(AND($D8="Yes",$G8&lt;=(Z$6+4),COUNTIF($H8:Y8,"?")=0),"?","")</f>
        <v/>
      </c>
      <c r="AA8" s="16" t="str">
        <f>IF(AND($D8="Yes",$G8&lt;=(AA$6+4),COUNTIF($H8:Z8,"?")=0),"?","")</f>
        <v/>
      </c>
      <c r="AB8" s="16" t="str">
        <f>IF(AND($D8="Yes",$G8&lt;=(AB$6+4),COUNTIF($H8:AA8,"?")=0),"?","")</f>
        <v/>
      </c>
      <c r="AC8" s="16" t="str">
        <f>IF(AND($D8="Yes",$G8&lt;=(AC$6+4),COUNTIF($H8:AB8,"?")=0),"?","")</f>
        <v/>
      </c>
      <c r="AD8" s="16" t="str">
        <f>IF(AND($D8="Yes",$G8&lt;=(AD$6+4),COUNTIF($H8:AC8,"?")=0),"?","")</f>
        <v/>
      </c>
      <c r="AE8" s="16" t="str">
        <f>IF(AND($D8="Yes",$G8&lt;=(AE$6+4),COUNTIF($H8:AD8,"?")=0),"?","")</f>
        <v/>
      </c>
      <c r="AF8" s="16" t="str">
        <f>IF(AND($D8="Yes",$G8&lt;=(AF$6+4),COUNTIF($H8:AE8,"?")=0),"?","")</f>
        <v/>
      </c>
      <c r="AG8" s="16" t="str">
        <f>IF(AND($D8="Yes",$G8&lt;=(AG$6+4),COUNTIF($H8:AF8,"?")=0),"?","")</f>
        <v/>
      </c>
      <c r="AH8" s="16" t="str">
        <f>IF(AND($D8="Yes",$G8&lt;=(AH$6+4),COUNTIF($H8:AG8,"?")=0),"?","")</f>
        <v/>
      </c>
      <c r="AI8" s="16" t="str">
        <f>IF(AND($D8="Yes",$G8&lt;=(AI$6+4),COUNTIF($H8:AH8,"?")=0),"?","")</f>
        <v/>
      </c>
      <c r="AJ8" s="16" t="str">
        <f>IF(AND($D8="Yes",$G8&lt;=(AJ$6+4),COUNTIF($H8:AI8,"?")=0),"?","")</f>
        <v/>
      </c>
      <c r="AK8" s="16" t="str">
        <f>IF(AND($D8="Yes",$G8&lt;=(AK$6+4),COUNTIF($H8:AJ8,"?")=0),"?","")</f>
        <v/>
      </c>
      <c r="AL8" s="16" t="str">
        <f>IF(AND($D8="Yes",$G8&lt;=(AL$6+4),COUNTIF($H8:AK8,"?")=0),"?","")</f>
        <v/>
      </c>
      <c r="AM8" s="16" t="str">
        <f>IF(AND($D8="Yes",$G8&lt;=(AM$6+4),COUNTIF($H8:AL8,"?")=0),"?","")</f>
        <v/>
      </c>
      <c r="AN8" s="16" t="str">
        <f>IF(AND($D8="Yes",$G8&lt;=(AN$6+4),COUNTIF($H8:AM8,"?")=0),"?","")</f>
        <v/>
      </c>
      <c r="AO8" s="16" t="str">
        <f>IF(AND($D8="Yes",$G8&lt;=(AO$6+4),COUNTIF($H8:AN8,"?")=0),"?","")</f>
        <v/>
      </c>
      <c r="AP8" s="16" t="str">
        <f>IF(AND($D8="Yes",$G8&lt;=(AP$6+4),COUNTIF($H8:AO8,"?")=0),"?","")</f>
        <v/>
      </c>
      <c r="AQ8" s="16" t="str">
        <f>IF(AND($D8="Yes",$G8&lt;=(AQ$6+4),COUNTIF($H8:AP8,"?")=0),"?","")</f>
        <v/>
      </c>
      <c r="AR8" s="16" t="str">
        <f>IF(AND($D8="Yes",$G8&lt;=(AR$6+4),COUNTIF($H8:AQ8,"?")=0),"?","")</f>
        <v/>
      </c>
      <c r="AS8" s="16" t="str">
        <f>IF(AND($D8="Yes",$G8&lt;=(AS$6+4),COUNTIF($H8:AR8,"?")=0),"?","")</f>
        <v/>
      </c>
      <c r="AT8" s="16" t="str">
        <f>IF(AND($D8="Yes",$G8&lt;=(AT$6+4),COUNTIF($H8:AS8,"?")=0),"?","")</f>
        <v/>
      </c>
      <c r="AU8" s="16" t="str">
        <f>IF(AND($D8="Yes",$G8&lt;=(AU$6+4),COUNTIF($H8:AT8,"?")=0),"?","")</f>
        <v/>
      </c>
      <c r="AV8" s="16" t="str">
        <f>IF(AND($D8="Yes",$G8&lt;=(AV$6+4),COUNTIF($H8:AU8,"?")=0),"?","")</f>
        <v/>
      </c>
      <c r="AW8" s="16" t="str">
        <f>IF(AND($D8="Yes",$G8&lt;=(AW$6+4),COUNTIF($H8:AV8,"?")=0),"?","")</f>
        <v/>
      </c>
      <c r="AX8" s="16" t="str">
        <f>IF(AND($D8="Yes",$G8&lt;=(AX$6+4),COUNTIF($H8:AW8,"?")=0),"?","")</f>
        <v/>
      </c>
      <c r="AY8" s="16" t="str">
        <f>IF(AND($D8="Yes",$G8&lt;=(AY$6+4),COUNTIF($H8:AX8,"?")=0),"?","")</f>
        <v/>
      </c>
      <c r="AZ8" s="16" t="str">
        <f>IF(AND($D8="Yes",$G8&lt;=(AZ$6+4),COUNTIF($H8:AY8,"?")=0),"?","")</f>
        <v/>
      </c>
      <c r="BA8" s="16" t="str">
        <f>IF(AND($D8="Yes",$G8&lt;=(BA$6+4),COUNTIF($H8:AZ8,"?")=0),"?","")</f>
        <v/>
      </c>
      <c r="BB8" s="16" t="str">
        <f>IF(AND($D8="Yes",$G8&lt;=(BB$6+4),COUNTIF($H8:BA8,"?")=0),"?","")</f>
        <v/>
      </c>
      <c r="BC8" s="16" t="str">
        <f>IF(AND($D8="Yes",$G8&lt;=(BC$6+4),COUNTIF($H8:BB8,"?")=0),"?","")</f>
        <v/>
      </c>
      <c r="BD8" s="16" t="str">
        <f>IF(AND($D8="Yes",$G8&lt;=(BD$6+4),COUNTIF($H8:BC8,"?")=0),"?","")</f>
        <v/>
      </c>
      <c r="BE8" s="16" t="str">
        <f>IF(AND($D8="Yes",$G8&lt;=(BE$6+4),COUNTIF($H8:BD8,"?")=0),"?","")</f>
        <v/>
      </c>
      <c r="BF8" s="16" t="str">
        <f>IF(AND($D8="Yes",$G8&lt;=(BF$6+4),COUNTIF($H8:BE8,"?")=0),"?","")</f>
        <v/>
      </c>
      <c r="BG8" s="16" t="str">
        <f>IF(AND($D8="Yes",$G8&lt;=(BG$6+4),COUNTIF($H8:BF8,"?")=0),"?","")</f>
        <v/>
      </c>
      <c r="BH8" s="16" t="str">
        <f>IF(AND($D8="Yes",$G8&lt;=(BH$6+4),COUNTIF($H8:BG8,"?")=0),"?","")</f>
        <v/>
      </c>
      <c r="BI8" s="16" t="str">
        <f>IF(AND($D8="Yes",$G8&lt;=(BI$6+4),COUNTIF($H8:BH8,"?")=0),"?","")</f>
        <v/>
      </c>
      <c r="BJ8" s="16" t="str">
        <f>IF(AND($D8="Yes",$G8&lt;=(BJ$6+4),COUNTIF($H8:BI8,"?")=0),"?","")</f>
        <v/>
      </c>
      <c r="BK8" s="16" t="str">
        <f>IF(AND($D8="Yes",$G8&lt;=(BK$6+4),COUNTIF($H8:BJ8,"?")=0),"?","")</f>
        <v/>
      </c>
      <c r="BL8" s="16" t="str">
        <f>IF(AND($D8="Yes",$G8&lt;=(BL$6+4),COUNTIF($H8:BK8,"?")=0),"?","")</f>
        <v/>
      </c>
    </row>
    <row r="9" spans="1:65" ht="32.5" customHeight="1" x14ac:dyDescent="0.55000000000000004">
      <c r="B9" s="10">
        <f t="shared" si="1"/>
        <v>3</v>
      </c>
      <c r="C9" s="11" t="s">
        <v>29</v>
      </c>
      <c r="D9" s="12" t="s">
        <v>19</v>
      </c>
      <c r="E9" s="10" t="s">
        <v>133</v>
      </c>
      <c r="F9" s="14">
        <v>45717</v>
      </c>
      <c r="G9" s="14">
        <v>45746</v>
      </c>
      <c r="H9" s="12">
        <f t="shared" si="0"/>
        <v>20</v>
      </c>
      <c r="I9" s="14" t="s">
        <v>14</v>
      </c>
      <c r="J9" s="15"/>
      <c r="K9" s="16" t="str">
        <f>IF(AND($D9="Yes",$G9&lt;=(K$6+4),COUNTIF($H9:H9,"?")=0),"?","")</f>
        <v/>
      </c>
      <c r="L9" s="16" t="str">
        <f>IF(AND($D9="Yes",$G9&lt;=(L$6+4),COUNTIF($H9:K9,"?")=0),"?","")</f>
        <v/>
      </c>
      <c r="M9" s="16" t="str">
        <f>IF(AND($D9="Yes",$G9&lt;=(M$6+4),COUNTIF($H9:L9,"?")=0),"?","")</f>
        <v/>
      </c>
      <c r="N9" s="16" t="str">
        <f>IF(AND($D9="Yes",$G9&lt;=(N$6+4),COUNTIF($H9:M9,"?")=0),"?","")</f>
        <v/>
      </c>
      <c r="O9" s="16" t="str">
        <f>IF(AND($D9="Yes",$G9&lt;=(O$6+4),COUNTIF($H9:N9,"?")=0),"?","")</f>
        <v/>
      </c>
      <c r="P9" s="16" t="str">
        <f>IF(AND($D9="Yes",$G9&lt;=(P$6+4),COUNTIF($H9:O9,"?")=0),"?","")</f>
        <v/>
      </c>
      <c r="Q9" s="16" t="str">
        <f>IF(AND($D9="Yes",$G9&lt;=(Q$6+4),COUNTIF($H9:P9,"?")=0),"?","")</f>
        <v/>
      </c>
      <c r="R9" s="16" t="str">
        <f>IF(AND($D9="Yes",$G9&lt;=(R$6+4),COUNTIF($H9:Q9,"?")=0),"?","")</f>
        <v/>
      </c>
      <c r="S9" s="16" t="str">
        <f>IF(AND($D9="Yes",$G9&lt;=(S$6+4),COUNTIF($H9:R9,"?")=0),"?","")</f>
        <v/>
      </c>
      <c r="T9" s="16" t="str">
        <f>IF(AND($D9="Yes",$G9&lt;=(T$6+4),COUNTIF($H9:S9,"?")=0),"?","")</f>
        <v/>
      </c>
      <c r="U9" s="16" t="str">
        <f>IF(AND($D9="Yes",$G9&lt;=(U$6+4),COUNTIF($H9:T9,"?")=0),"?","")</f>
        <v/>
      </c>
      <c r="V9" s="16" t="str">
        <f>IF(AND($D9="Yes",$G9&lt;=(V$6+4),COUNTIF($H9:U9,"?")=0),"?","")</f>
        <v/>
      </c>
      <c r="W9" s="16" t="str">
        <f>IF(AND($D9="Yes",$G9&lt;=(W$6+4),COUNTIF($H9:V9,"?")=0),"?","")</f>
        <v/>
      </c>
      <c r="X9" s="16" t="str">
        <f>IF(AND($D9="Yes",$G9&lt;=(X$6+4),COUNTIF($H9:W9,"?")=0),"?","")</f>
        <v/>
      </c>
      <c r="Y9" s="16" t="str">
        <f>IF(AND($D9="Yes",$G9&lt;=(Y$6+4),COUNTIF($H9:X9,"?")=0),"?","")</f>
        <v/>
      </c>
      <c r="Z9" s="16" t="str">
        <f>IF(AND($D9="Yes",$G9&lt;=(Z$6+4),COUNTIF($H9:Y9,"?")=0),"?","")</f>
        <v/>
      </c>
      <c r="AA9" s="16" t="str">
        <f>IF(AND($D9="Yes",$G9&lt;=(AA$6+4),COUNTIF($H9:Z9,"?")=0),"?","")</f>
        <v/>
      </c>
      <c r="AB9" s="16" t="str">
        <f>IF(AND($D9="Yes",$G9&lt;=(AB$6+4),COUNTIF($H9:AA9,"?")=0),"?","")</f>
        <v/>
      </c>
      <c r="AC9" s="16" t="str">
        <f>IF(AND($D9="Yes",$G9&lt;=(AC$6+4),COUNTIF($H9:AB9,"?")=0),"?","")</f>
        <v/>
      </c>
      <c r="AD9" s="16" t="str">
        <f>IF(AND($D9="Yes",$G9&lt;=(AD$6+4),COUNTIF($H9:AC9,"?")=0),"?","")</f>
        <v/>
      </c>
      <c r="AE9" s="16" t="str">
        <f>IF(AND($D9="Yes",$G9&lt;=(AE$6+4),COUNTIF($H9:AD9,"?")=0),"?","")</f>
        <v/>
      </c>
      <c r="AF9" s="16" t="str">
        <f>IF(AND($D9="Yes",$G9&lt;=(AF$6+4),COUNTIF($H9:AE9,"?")=0),"?","")</f>
        <v/>
      </c>
      <c r="AG9" s="16" t="str">
        <f>IF(AND($D9="Yes",$G9&lt;=(AG$6+4),COUNTIF($H9:AF9,"?")=0),"?","")</f>
        <v/>
      </c>
      <c r="AH9" s="16" t="str">
        <f>IF(AND($D9="Yes",$G9&lt;=(AH$6+4),COUNTIF($H9:AG9,"?")=0),"?","")</f>
        <v/>
      </c>
      <c r="AI9" s="16" t="str">
        <f>IF(AND($D9="Yes",$G9&lt;=(AI$6+4),COUNTIF($H9:AH9,"?")=0),"?","")</f>
        <v/>
      </c>
      <c r="AJ9" s="16" t="str">
        <f>IF(AND($D9="Yes",$G9&lt;=(AJ$6+4),COUNTIF($H9:AI9,"?")=0),"?","")</f>
        <v/>
      </c>
      <c r="AK9" s="16" t="str">
        <f>IF(AND($D9="Yes",$G9&lt;=(AK$6+4),COUNTIF($H9:AJ9,"?")=0),"?","")</f>
        <v/>
      </c>
      <c r="AL9" s="16" t="str">
        <f>IF(AND($D9="Yes",$G9&lt;=(AL$6+4),COUNTIF($H9:AK9,"?")=0),"?","")</f>
        <v/>
      </c>
      <c r="AM9" s="16" t="str">
        <f>IF(AND($D9="Yes",$G9&lt;=(AM$6+4),COUNTIF($H9:AL9,"?")=0),"?","")</f>
        <v/>
      </c>
      <c r="AN9" s="16" t="str">
        <f>IF(AND($D9="Yes",$G9&lt;=(AN$6+4),COUNTIF($H9:AM9,"?")=0),"?","")</f>
        <v/>
      </c>
      <c r="AO9" s="16" t="str">
        <f>IF(AND($D9="Yes",$G9&lt;=(AO$6+4),COUNTIF($H9:AN9,"?")=0),"?","")</f>
        <v/>
      </c>
      <c r="AP9" s="16" t="str">
        <f>IF(AND($D9="Yes",$G9&lt;=(AP$6+4),COUNTIF($H9:AO9,"?")=0),"?","")</f>
        <v/>
      </c>
      <c r="AQ9" s="16" t="str">
        <f>IF(AND($D9="Yes",$G9&lt;=(AQ$6+4),COUNTIF($H9:AP9,"?")=0),"?","")</f>
        <v/>
      </c>
      <c r="AR9" s="16" t="str">
        <f>IF(AND($D9="Yes",$G9&lt;=(AR$6+4),COUNTIF($H9:AQ9,"?")=0),"?","")</f>
        <v/>
      </c>
      <c r="AS9" s="16" t="str">
        <f>IF(AND($D9="Yes",$G9&lt;=(AS$6+4),COUNTIF($H9:AR9,"?")=0),"?","")</f>
        <v/>
      </c>
      <c r="AT9" s="16" t="str">
        <f>IF(AND($D9="Yes",$G9&lt;=(AT$6+4),COUNTIF($H9:AS9,"?")=0),"?","")</f>
        <v/>
      </c>
      <c r="AU9" s="16" t="str">
        <f>IF(AND($D9="Yes",$G9&lt;=(AU$6+4),COUNTIF($H9:AT9,"?")=0),"?","")</f>
        <v/>
      </c>
      <c r="AV9" s="16" t="str">
        <f>IF(AND($D9="Yes",$G9&lt;=(AV$6+4),COUNTIF($H9:AU9,"?")=0),"?","")</f>
        <v/>
      </c>
      <c r="AW9" s="16" t="str">
        <f>IF(AND($D9="Yes",$G9&lt;=(AW$6+4),COUNTIF($H9:AV9,"?")=0),"?","")</f>
        <v/>
      </c>
      <c r="AX9" s="16" t="str">
        <f>IF(AND($D9="Yes",$G9&lt;=(AX$6+4),COUNTIF($H9:AW9,"?")=0),"?","")</f>
        <v/>
      </c>
      <c r="AY9" s="16" t="str">
        <f>IF(AND($D9="Yes",$G9&lt;=(AY$6+4),COUNTIF($H9:AX9,"?")=0),"?","")</f>
        <v/>
      </c>
      <c r="AZ9" s="16" t="str">
        <f>IF(AND($D9="Yes",$G9&lt;=(AZ$6+4),COUNTIF($H9:AY9,"?")=0),"?","")</f>
        <v/>
      </c>
      <c r="BA9" s="16" t="str">
        <f>IF(AND($D9="Yes",$G9&lt;=(BA$6+4),COUNTIF($H9:AZ9,"?")=0),"?","")</f>
        <v/>
      </c>
      <c r="BB9" s="16" t="str">
        <f>IF(AND($D9="Yes",$G9&lt;=(BB$6+4),COUNTIF($H9:BA9,"?")=0),"?","")</f>
        <v/>
      </c>
      <c r="BC9" s="16" t="str">
        <f>IF(AND($D9="Yes",$G9&lt;=(BC$6+4),COUNTIF($H9:BB9,"?")=0),"?","")</f>
        <v/>
      </c>
      <c r="BD9" s="16" t="str">
        <f>IF(AND($D9="Yes",$G9&lt;=(BD$6+4),COUNTIF($H9:BC9,"?")=0),"?","")</f>
        <v/>
      </c>
      <c r="BE9" s="16" t="str">
        <f>IF(AND($D9="Yes",$G9&lt;=(BE$6+4),COUNTIF($H9:BD9,"?")=0),"?","")</f>
        <v/>
      </c>
      <c r="BF9" s="16" t="str">
        <f>IF(AND($D9="Yes",$G9&lt;=(BF$6+4),COUNTIF($H9:BE9,"?")=0),"?","")</f>
        <v/>
      </c>
      <c r="BG9" s="16" t="str">
        <f>IF(AND($D9="Yes",$G9&lt;=(BG$6+4),COUNTIF($H9:BF9,"?")=0),"?","")</f>
        <v/>
      </c>
      <c r="BH9" s="16" t="str">
        <f>IF(AND($D9="Yes",$G9&lt;=(BH$6+4),COUNTIF($H9:BG9,"?")=0),"?","")</f>
        <v/>
      </c>
      <c r="BI9" s="16" t="str">
        <f>IF(AND($D9="Yes",$G9&lt;=(BI$6+4),COUNTIF($H9:BH9,"?")=0),"?","")</f>
        <v/>
      </c>
      <c r="BJ9" s="16" t="str">
        <f>IF(AND($D9="Yes",$G9&lt;=(BJ$6+4),COUNTIF($H9:BI9,"?")=0),"?","")</f>
        <v/>
      </c>
      <c r="BK9" s="16" t="str">
        <f>IF(AND($D9="Yes",$G9&lt;=(BK$6+4),COUNTIF($H9:BJ9,"?")=0),"?","")</f>
        <v/>
      </c>
      <c r="BL9" s="16" t="str">
        <f>IF(AND($D9="Yes",$G9&lt;=(BL$6+4),COUNTIF($H9:BK9,"?")=0),"?","")</f>
        <v/>
      </c>
    </row>
    <row r="10" spans="1:65" ht="32.5" customHeight="1" x14ac:dyDescent="0.55000000000000004">
      <c r="B10" s="10">
        <f t="shared" si="1"/>
        <v>4</v>
      </c>
      <c r="C10" s="11" t="s">
        <v>30</v>
      </c>
      <c r="D10" s="12" t="s">
        <v>19</v>
      </c>
      <c r="E10" s="10" t="s">
        <v>134</v>
      </c>
      <c r="F10" s="14">
        <v>45748</v>
      </c>
      <c r="G10" s="14">
        <v>45777</v>
      </c>
      <c r="H10" s="12">
        <f t="shared" si="0"/>
        <v>22</v>
      </c>
      <c r="I10" s="14" t="s">
        <v>16</v>
      </c>
      <c r="J10" s="15"/>
      <c r="K10" s="16" t="str">
        <f>IF(AND($D10="Yes",$G10&lt;=(K$6+4),COUNTIF($H10:H10,"?")=0),"?","")</f>
        <v/>
      </c>
      <c r="L10" s="16" t="str">
        <f>IF(AND($D10="Yes",$G10&lt;=(L$6+4),COUNTIF($H10:K10,"?")=0),"?","")</f>
        <v/>
      </c>
      <c r="M10" s="16" t="str">
        <f>IF(AND($D10="Yes",$G10&lt;=(M$6+4),COUNTIF($H10:L10,"?")=0),"?","")</f>
        <v/>
      </c>
      <c r="N10" s="16" t="str">
        <f>IF(AND($D10="Yes",$G10&lt;=(N$6+4),COUNTIF($H10:M10,"?")=0),"?","")</f>
        <v/>
      </c>
      <c r="O10" s="16" t="str">
        <f>IF(AND($D10="Yes",$G10&lt;=(O$6+4),COUNTIF($H10:N10,"?")=0),"?","")</f>
        <v/>
      </c>
      <c r="P10" s="16" t="str">
        <f>IF(AND($D10="Yes",$G10&lt;=(P$6+4),COUNTIF($H10:O10,"?")=0),"?","")</f>
        <v/>
      </c>
      <c r="Q10" s="16" t="str">
        <f>IF(AND($D10="Yes",$G10&lt;=(Q$6+4),COUNTIF($H10:P10,"?")=0),"?","")</f>
        <v/>
      </c>
      <c r="R10" s="16" t="str">
        <f>IF(AND($D10="Yes",$G10&lt;=(R$6+4),COUNTIF($H10:Q10,"?")=0),"?","")</f>
        <v/>
      </c>
      <c r="S10" s="16" t="str">
        <f>IF(AND($D10="Yes",$G10&lt;=(S$6+4),COUNTIF($H10:R10,"?")=0),"?","")</f>
        <v/>
      </c>
      <c r="T10" s="16" t="str">
        <f>IF(AND($D10="Yes",$G10&lt;=(T$6+4),COUNTIF($H10:S10,"?")=0),"?","")</f>
        <v/>
      </c>
      <c r="U10" s="16" t="str">
        <f>IF(AND($D10="Yes",$G10&lt;=(U$6+4),COUNTIF($H10:T10,"?")=0),"?","")</f>
        <v/>
      </c>
      <c r="V10" s="16" t="str">
        <f>IF(AND($D10="Yes",$G10&lt;=(V$6+4),COUNTIF($H10:U10,"?")=0),"?","")</f>
        <v/>
      </c>
      <c r="W10" s="16" t="str">
        <f>IF(AND($D10="Yes",$G10&lt;=(W$6+4),COUNTIF($H10:V10,"?")=0),"?","")</f>
        <v/>
      </c>
      <c r="X10" s="16" t="str">
        <f>IF(AND($D10="Yes",$G10&lt;=(X$6+4),COUNTIF($H10:W10,"?")=0),"?","")</f>
        <v/>
      </c>
      <c r="Y10" s="16" t="str">
        <f>IF(AND($D10="Yes",$G10&lt;=(Y$6+4),COUNTIF($H10:X10,"?")=0),"?","")</f>
        <v/>
      </c>
      <c r="Z10" s="16" t="str">
        <f>IF(AND($D10="Yes",$G10&lt;=(Z$6+4),COUNTIF($H10:Y10,"?")=0),"?","")</f>
        <v/>
      </c>
      <c r="AA10" s="16" t="str">
        <f>IF(AND($D10="Yes",$G10&lt;=(AA$6+4),COUNTIF($H10:Z10,"?")=0),"?","")</f>
        <v/>
      </c>
      <c r="AB10" s="16" t="str">
        <f>IF(AND($D10="Yes",$G10&lt;=(AB$6+4),COUNTIF($H10:AA10,"?")=0),"?","")</f>
        <v/>
      </c>
      <c r="AC10" s="16" t="str">
        <f>IF(AND($D10="Yes",$G10&lt;=(AC$6+4),COUNTIF($H10:AB10,"?")=0),"?","")</f>
        <v/>
      </c>
      <c r="AD10" s="16" t="str">
        <f>IF(AND($D10="Yes",$G10&lt;=(AD$6+4),COUNTIF($H10:AC10,"?")=0),"?","")</f>
        <v/>
      </c>
      <c r="AE10" s="16" t="str">
        <f>IF(AND($D10="Yes",$G10&lt;=(AE$6+4),COUNTIF($H10:AD10,"?")=0),"?","")</f>
        <v/>
      </c>
      <c r="AF10" s="16" t="str">
        <f>IF(AND($D10="Yes",$G10&lt;=(AF$6+4),COUNTIF($H10:AE10,"?")=0),"?","")</f>
        <v/>
      </c>
      <c r="AG10" s="16" t="str">
        <f>IF(AND($D10="Yes",$G10&lt;=(AG$6+4),COUNTIF($H10:AF10,"?")=0),"?","")</f>
        <v/>
      </c>
      <c r="AH10" s="16" t="str">
        <f>IF(AND($D10="Yes",$G10&lt;=(AH$6+4),COUNTIF($H10:AG10,"?")=0),"?","")</f>
        <v/>
      </c>
      <c r="AI10" s="16" t="str">
        <f>IF(AND($D10="Yes",$G10&lt;=(AI$6+4),COUNTIF($H10:AH10,"?")=0),"?","")</f>
        <v/>
      </c>
      <c r="AJ10" s="16" t="str">
        <f>IF(AND($D10="Yes",$G10&lt;=(AJ$6+4),COUNTIF($H10:AI10,"?")=0),"?","")</f>
        <v/>
      </c>
      <c r="AK10" s="16" t="str">
        <f>IF(AND($D10="Yes",$G10&lt;=(AK$6+4),COUNTIF($H10:AJ10,"?")=0),"?","")</f>
        <v/>
      </c>
      <c r="AL10" s="16" t="str">
        <f>IF(AND($D10="Yes",$G10&lt;=(AL$6+4),COUNTIF($H10:AK10,"?")=0),"?","")</f>
        <v/>
      </c>
      <c r="AM10" s="16" t="str">
        <f>IF(AND($D10="Yes",$G10&lt;=(AM$6+4),COUNTIF($H10:AL10,"?")=0),"?","")</f>
        <v/>
      </c>
      <c r="AN10" s="16" t="str">
        <f>IF(AND($D10="Yes",$G10&lt;=(AN$6+4),COUNTIF($H10:AM10,"?")=0),"?","")</f>
        <v/>
      </c>
      <c r="AO10" s="16" t="str">
        <f>IF(AND($D10="Yes",$G10&lt;=(AO$6+4),COUNTIF($H10:AN10,"?")=0),"?","")</f>
        <v/>
      </c>
      <c r="AP10" s="16" t="str">
        <f>IF(AND($D10="Yes",$G10&lt;=(AP$6+4),COUNTIF($H10:AO10,"?")=0),"?","")</f>
        <v/>
      </c>
      <c r="AQ10" s="16" t="str">
        <f>IF(AND($D10="Yes",$G10&lt;=(AQ$6+4),COUNTIF($H10:AP10,"?")=0),"?","")</f>
        <v/>
      </c>
      <c r="AR10" s="16" t="str">
        <f>IF(AND($D10="Yes",$G10&lt;=(AR$6+4),COUNTIF($H10:AQ10,"?")=0),"?","")</f>
        <v/>
      </c>
      <c r="AS10" s="16" t="str">
        <f>IF(AND($D10="Yes",$G10&lt;=(AS$6+4),COUNTIF($H10:AR10,"?")=0),"?","")</f>
        <v/>
      </c>
      <c r="AT10" s="16" t="str">
        <f>IF(AND($D10="Yes",$G10&lt;=(AT$6+4),COUNTIF($H10:AS10,"?")=0),"?","")</f>
        <v/>
      </c>
      <c r="AU10" s="16" t="str">
        <f>IF(AND($D10="Yes",$G10&lt;=(AU$6+4),COUNTIF($H10:AT10,"?")=0),"?","")</f>
        <v/>
      </c>
      <c r="AV10" s="16" t="str">
        <f>IF(AND($D10="Yes",$G10&lt;=(AV$6+4),COUNTIF($H10:AU10,"?")=0),"?","")</f>
        <v/>
      </c>
      <c r="AW10" s="16" t="str">
        <f>IF(AND($D10="Yes",$G10&lt;=(AW$6+4),COUNTIF($H10:AV10,"?")=0),"?","")</f>
        <v/>
      </c>
      <c r="AX10" s="16" t="str">
        <f>IF(AND($D10="Yes",$G10&lt;=(AX$6+4),COUNTIF($H10:AW10,"?")=0),"?","")</f>
        <v/>
      </c>
      <c r="AY10" s="16" t="str">
        <f>IF(AND($D10="Yes",$G10&lt;=(AY$6+4),COUNTIF($H10:AX10,"?")=0),"?","")</f>
        <v/>
      </c>
      <c r="AZ10" s="16" t="str">
        <f>IF(AND($D10="Yes",$G10&lt;=(AZ$6+4),COUNTIF($H10:AY10,"?")=0),"?","")</f>
        <v/>
      </c>
      <c r="BA10" s="16" t="str">
        <f>IF(AND($D10="Yes",$G10&lt;=(BA$6+4),COUNTIF($H10:AZ10,"?")=0),"?","")</f>
        <v/>
      </c>
      <c r="BB10" s="16" t="str">
        <f>IF(AND($D10="Yes",$G10&lt;=(BB$6+4),COUNTIF($H10:BA10,"?")=0),"?","")</f>
        <v/>
      </c>
      <c r="BC10" s="16" t="str">
        <f>IF(AND($D10="Yes",$G10&lt;=(BC$6+4),COUNTIF($H10:BB10,"?")=0),"?","")</f>
        <v/>
      </c>
      <c r="BD10" s="16" t="str">
        <f>IF(AND($D10="Yes",$G10&lt;=(BD$6+4),COUNTIF($H10:BC10,"?")=0),"?","")</f>
        <v/>
      </c>
      <c r="BE10" s="16" t="str">
        <f>IF(AND($D10="Yes",$G10&lt;=(BE$6+4),COUNTIF($H10:BD10,"?")=0),"?","")</f>
        <v/>
      </c>
      <c r="BF10" s="16" t="str">
        <f>IF(AND($D10="Yes",$G10&lt;=(BF$6+4),COUNTIF($H10:BE10,"?")=0),"?","")</f>
        <v/>
      </c>
      <c r="BG10" s="16" t="str">
        <f>IF(AND($D10="Yes",$G10&lt;=(BG$6+4),COUNTIF($H10:BF10,"?")=0),"?","")</f>
        <v/>
      </c>
      <c r="BH10" s="16" t="str">
        <f>IF(AND($D10="Yes",$G10&lt;=(BH$6+4),COUNTIF($H10:BG10,"?")=0),"?","")</f>
        <v/>
      </c>
      <c r="BI10" s="16" t="str">
        <f>IF(AND($D10="Yes",$G10&lt;=(BI$6+4),COUNTIF($H10:BH10,"?")=0),"?","")</f>
        <v/>
      </c>
      <c r="BJ10" s="16" t="str">
        <f>IF(AND($D10="Yes",$G10&lt;=(BJ$6+4),COUNTIF($H10:BI10,"?")=0),"?","")</f>
        <v/>
      </c>
      <c r="BK10" s="16" t="str">
        <f>IF(AND($D10="Yes",$G10&lt;=(BK$6+4),COUNTIF($H10:BJ10,"?")=0),"?","")</f>
        <v/>
      </c>
      <c r="BL10" s="16" t="str">
        <f>IF(AND($D10="Yes",$G10&lt;=(BL$6+4),COUNTIF($H10:BK10,"?")=0),"?","")</f>
        <v/>
      </c>
    </row>
    <row r="11" spans="1:65" ht="32.5" customHeight="1" x14ac:dyDescent="0.55000000000000004">
      <c r="B11" s="10">
        <f t="shared" si="1"/>
        <v>5</v>
      </c>
      <c r="C11" s="11" t="s">
        <v>31</v>
      </c>
      <c r="D11" s="12" t="s">
        <v>18</v>
      </c>
      <c r="E11" s="10" t="s">
        <v>135</v>
      </c>
      <c r="F11" s="14">
        <v>45778</v>
      </c>
      <c r="G11" s="14">
        <v>45807</v>
      </c>
      <c r="H11" s="12">
        <f t="shared" si="0"/>
        <v>22</v>
      </c>
      <c r="I11" s="14" t="s">
        <v>9</v>
      </c>
      <c r="J11" s="15"/>
      <c r="K11" s="16" t="str">
        <f>IF(AND($D11="Yes",$G11&lt;=(K$6+4),COUNTIF($H11:H11,"?")=0),"?","")</f>
        <v/>
      </c>
      <c r="L11" s="16" t="str">
        <f>IF(AND($D11="Yes",$G11&lt;=(L$6+4),COUNTIF($H11:K11,"?")=0),"?","")</f>
        <v/>
      </c>
      <c r="M11" s="16" t="str">
        <f>IF(AND($D11="Yes",$G11&lt;=(M$6+4),COUNTIF($H11:L11,"?")=0),"?","")</f>
        <v/>
      </c>
      <c r="N11" s="16" t="str">
        <f>IF(AND($D11="Yes",$G11&lt;=(N$6+4),COUNTIF($H11:M11,"?")=0),"?","")</f>
        <v/>
      </c>
      <c r="O11" s="16" t="str">
        <f>IF(AND($D11="Yes",$G11&lt;=(O$6+4),COUNTIF($H11:N11,"?")=0),"?","")</f>
        <v/>
      </c>
      <c r="P11" s="16" t="str">
        <f>IF(AND($D11="Yes",$G11&lt;=(P$6+4),COUNTIF($H11:O11,"?")=0),"?","")</f>
        <v/>
      </c>
      <c r="Q11" s="16" t="str">
        <f>IF(AND($D11="Yes",$G11&lt;=(Q$6+4),COUNTIF($H11:P11,"?")=0),"?","")</f>
        <v/>
      </c>
      <c r="R11" s="16" t="str">
        <f>IF(AND($D11="Yes",$G11&lt;=(R$6+4),COUNTIF($H11:Q11,"?")=0),"?","")</f>
        <v/>
      </c>
      <c r="S11" s="16" t="str">
        <f>IF(AND($D11="Yes",$G11&lt;=(S$6+4),COUNTIF($H11:R11,"?")=0),"?","")</f>
        <v/>
      </c>
      <c r="T11" s="16" t="str">
        <f>IF(AND($D11="Yes",$G11&lt;=(T$6+4),COUNTIF($H11:S11,"?")=0),"?","")</f>
        <v/>
      </c>
      <c r="U11" s="16" t="str">
        <f>IF(AND($D11="Yes",$G11&lt;=(U$6+4),COUNTIF($H11:T11,"?")=0),"?","")</f>
        <v/>
      </c>
      <c r="V11" s="16" t="str">
        <f>IF(AND($D11="Yes",$G11&lt;=(V$6+4),COUNTIF($H11:U11,"?")=0),"?","")</f>
        <v/>
      </c>
      <c r="W11" s="16" t="str">
        <f>IF(AND($D11="Yes",$G11&lt;=(W$6+4),COUNTIF($H11:V11,"?")=0),"?","")</f>
        <v/>
      </c>
      <c r="X11" s="16" t="str">
        <f>IF(AND($D11="Yes",$G11&lt;=(X$6+4),COUNTIF($H11:W11,"?")=0),"?","")</f>
        <v/>
      </c>
      <c r="Y11" s="16" t="str">
        <f>IF(AND($D11="Yes",$G11&lt;=(Y$6+4),COUNTIF($H11:X11,"?")=0),"?","")</f>
        <v/>
      </c>
      <c r="Z11" s="16" t="str">
        <f>IF(AND($D11="Yes",$G11&lt;=(Z$6+4),COUNTIF($H11:Y11,"?")=0),"?","")</f>
        <v/>
      </c>
      <c r="AA11" s="16" t="str">
        <f>IF(AND($D11="Yes",$G11&lt;=(AA$6+4),COUNTIF($H11:Z11,"?")=0),"?","")</f>
        <v/>
      </c>
      <c r="AB11" s="16" t="str">
        <f>IF(AND($D11="Yes",$G11&lt;=(AB$6+4),COUNTIF($H11:AA11,"?")=0),"?","")</f>
        <v/>
      </c>
      <c r="AC11" s="16" t="str">
        <f>IF(AND($D11="Yes",$G11&lt;=(AC$6+4),COUNTIF($H11:AB11,"?")=0),"?","")</f>
        <v/>
      </c>
      <c r="AD11" s="16" t="str">
        <f>IF(AND($D11="Yes",$G11&lt;=(AD$6+4),COUNTIF($H11:AC11,"?")=0),"?","")</f>
        <v/>
      </c>
      <c r="AE11" s="16" t="str">
        <f>IF(AND($D11="Yes",$G11&lt;=(AE$6+4),COUNTIF($H11:AD11,"?")=0),"?","")</f>
        <v/>
      </c>
      <c r="AF11" s="16" t="str">
        <f>IF(AND($D11="Yes",$G11&lt;=(AF$6+4),COUNTIF($H11:AE11,"?")=0),"?","")</f>
        <v/>
      </c>
      <c r="AG11" s="16" t="str">
        <f>IF(AND($D11="Yes",$G11&lt;=(AG$6+4),COUNTIF($H11:AF11,"?")=0),"?","")</f>
        <v>?</v>
      </c>
      <c r="AH11" s="16" t="str">
        <f>IF(AND($D11="Yes",$G11&lt;=(AH$6+4),COUNTIF($H11:AG11,"?")=0),"?","")</f>
        <v/>
      </c>
      <c r="AI11" s="16" t="str">
        <f>IF(AND($D11="Yes",$G11&lt;=(AI$6+4),COUNTIF($H11:AH11,"?")=0),"?","")</f>
        <v/>
      </c>
      <c r="AJ11" s="16" t="str">
        <f>IF(AND($D11="Yes",$G11&lt;=(AJ$6+4),COUNTIF($H11:AI11,"?")=0),"?","")</f>
        <v/>
      </c>
      <c r="AK11" s="16" t="str">
        <f>IF(AND($D11="Yes",$G11&lt;=(AK$6+4),COUNTIF($H11:AJ11,"?")=0),"?","")</f>
        <v/>
      </c>
      <c r="AL11" s="16" t="str">
        <f>IF(AND($D11="Yes",$G11&lt;=(AL$6+4),COUNTIF($H11:AK11,"?")=0),"?","")</f>
        <v/>
      </c>
      <c r="AM11" s="16" t="str">
        <f>IF(AND($D11="Yes",$G11&lt;=(AM$6+4),COUNTIF($H11:AL11,"?")=0),"?","")</f>
        <v/>
      </c>
      <c r="AN11" s="16" t="str">
        <f>IF(AND($D11="Yes",$G11&lt;=(AN$6+4),COUNTIF($H11:AM11,"?")=0),"?","")</f>
        <v/>
      </c>
      <c r="AO11" s="16" t="str">
        <f>IF(AND($D11="Yes",$G11&lt;=(AO$6+4),COUNTIF($H11:AN11,"?")=0),"?","")</f>
        <v/>
      </c>
      <c r="AP11" s="16" t="str">
        <f>IF(AND($D11="Yes",$G11&lt;=(AP$6+4),COUNTIF($H11:AO11,"?")=0),"?","")</f>
        <v/>
      </c>
      <c r="AQ11" s="16" t="str">
        <f>IF(AND($D11="Yes",$G11&lt;=(AQ$6+4),COUNTIF($H11:AP11,"?")=0),"?","")</f>
        <v/>
      </c>
      <c r="AR11" s="16" t="str">
        <f>IF(AND($D11="Yes",$G11&lt;=(AR$6+4),COUNTIF($H11:AQ11,"?")=0),"?","")</f>
        <v/>
      </c>
      <c r="AS11" s="16" t="str">
        <f>IF(AND($D11="Yes",$G11&lt;=(AS$6+4),COUNTIF($H11:AR11,"?")=0),"?","")</f>
        <v/>
      </c>
      <c r="AT11" s="16" t="str">
        <f>IF(AND($D11="Yes",$G11&lt;=(AT$6+4),COUNTIF($H11:AS11,"?")=0),"?","")</f>
        <v/>
      </c>
      <c r="AU11" s="16" t="str">
        <f>IF(AND($D11="Yes",$G11&lt;=(AU$6+4),COUNTIF($H11:AT11,"?")=0),"?","")</f>
        <v/>
      </c>
      <c r="AV11" s="16" t="str">
        <f>IF(AND($D11="Yes",$G11&lt;=(AV$6+4),COUNTIF($H11:AU11,"?")=0),"?","")</f>
        <v/>
      </c>
      <c r="AW11" s="16" t="str">
        <f>IF(AND($D11="Yes",$G11&lt;=(AW$6+4),COUNTIF($H11:AV11,"?")=0),"?","")</f>
        <v/>
      </c>
      <c r="AX11" s="16" t="str">
        <f>IF(AND($D11="Yes",$G11&lt;=(AX$6+4),COUNTIF($H11:AW11,"?")=0),"?","")</f>
        <v/>
      </c>
      <c r="AY11" s="16" t="str">
        <f>IF(AND($D11="Yes",$G11&lt;=(AY$6+4),COUNTIF($H11:AX11,"?")=0),"?","")</f>
        <v/>
      </c>
      <c r="AZ11" s="16" t="str">
        <f>IF(AND($D11="Yes",$G11&lt;=(AZ$6+4),COUNTIF($H11:AY11,"?")=0),"?","")</f>
        <v/>
      </c>
      <c r="BA11" s="16" t="str">
        <f>IF(AND($D11="Yes",$G11&lt;=(BA$6+4),COUNTIF($H11:AZ11,"?")=0),"?","")</f>
        <v/>
      </c>
      <c r="BB11" s="16" t="str">
        <f>IF(AND($D11="Yes",$G11&lt;=(BB$6+4),COUNTIF($H11:BA11,"?")=0),"?","")</f>
        <v/>
      </c>
      <c r="BC11" s="16" t="str">
        <f>IF(AND($D11="Yes",$G11&lt;=(BC$6+4),COUNTIF($H11:BB11,"?")=0),"?","")</f>
        <v/>
      </c>
      <c r="BD11" s="16" t="str">
        <f>IF(AND($D11="Yes",$G11&lt;=(BD$6+4),COUNTIF($H11:BC11,"?")=0),"?","")</f>
        <v/>
      </c>
      <c r="BE11" s="16" t="str">
        <f>IF(AND($D11="Yes",$G11&lt;=(BE$6+4),COUNTIF($H11:BD11,"?")=0),"?","")</f>
        <v/>
      </c>
      <c r="BF11" s="16" t="str">
        <f>IF(AND($D11="Yes",$G11&lt;=(BF$6+4),COUNTIF($H11:BE11,"?")=0),"?","")</f>
        <v/>
      </c>
      <c r="BG11" s="16" t="str">
        <f>IF(AND($D11="Yes",$G11&lt;=(BG$6+4),COUNTIF($H11:BF11,"?")=0),"?","")</f>
        <v/>
      </c>
      <c r="BH11" s="16" t="str">
        <f>IF(AND($D11="Yes",$G11&lt;=(BH$6+4),COUNTIF($H11:BG11,"?")=0),"?","")</f>
        <v/>
      </c>
      <c r="BI11" s="16" t="str">
        <f>IF(AND($D11="Yes",$G11&lt;=(BI$6+4),COUNTIF($H11:BH11,"?")=0),"?","")</f>
        <v/>
      </c>
      <c r="BJ11" s="16" t="str">
        <f>IF(AND($D11="Yes",$G11&lt;=(BJ$6+4),COUNTIF($H11:BI11,"?")=0),"?","")</f>
        <v/>
      </c>
      <c r="BK11" s="16" t="str">
        <f>IF(AND($D11="Yes",$G11&lt;=(BK$6+4),COUNTIF($H11:BJ11,"?")=0),"?","")</f>
        <v/>
      </c>
      <c r="BL11" s="16" t="str">
        <f>IF(AND($D11="Yes",$G11&lt;=(BL$6+4),COUNTIF($H11:BK11,"?")=0),"?","")</f>
        <v/>
      </c>
    </row>
    <row r="12" spans="1:65" ht="32.5" customHeight="1" x14ac:dyDescent="0.55000000000000004">
      <c r="B12" s="10">
        <f t="shared" si="1"/>
        <v>6</v>
      </c>
      <c r="C12" s="11" t="s">
        <v>32</v>
      </c>
      <c r="D12" s="12" t="s">
        <v>19</v>
      </c>
      <c r="E12" s="10" t="s">
        <v>136</v>
      </c>
      <c r="F12" s="14">
        <v>45809</v>
      </c>
      <c r="G12" s="14">
        <v>45838</v>
      </c>
      <c r="H12" s="12">
        <f t="shared" si="0"/>
        <v>21</v>
      </c>
      <c r="I12" s="14" t="s">
        <v>9</v>
      </c>
      <c r="J12" s="15"/>
      <c r="K12" s="16" t="str">
        <f>IF(AND($D12="Yes",$G12&lt;=(K$6+4),COUNTIF($H12:H12,"?")=0),"?","")</f>
        <v/>
      </c>
      <c r="L12" s="16" t="str">
        <f>IF(AND($D12="Yes",$G12&lt;=(L$6+4),COUNTIF($H12:K12,"?")=0),"?","")</f>
        <v/>
      </c>
      <c r="M12" s="16" t="str">
        <f>IF(AND($D12="Yes",$G12&lt;=(M$6+4),COUNTIF($H12:L12,"?")=0),"?","")</f>
        <v/>
      </c>
      <c r="N12" s="16" t="str">
        <f>IF(AND($D12="Yes",$G12&lt;=(N$6+4),COUNTIF($H12:M12,"?")=0),"?","")</f>
        <v/>
      </c>
      <c r="O12" s="16" t="str">
        <f>IF(AND($D12="Yes",$G12&lt;=(O$6+4),COUNTIF($H12:N12,"?")=0),"?","")</f>
        <v/>
      </c>
      <c r="P12" s="16" t="str">
        <f>IF(AND($D12="Yes",$G12&lt;=(P$6+4),COUNTIF($H12:O12,"?")=0),"?","")</f>
        <v/>
      </c>
      <c r="Q12" s="16" t="str">
        <f>IF(AND($D12="Yes",$G12&lt;=(Q$6+4),COUNTIF($H12:P12,"?")=0),"?","")</f>
        <v/>
      </c>
      <c r="R12" s="16" t="str">
        <f>IF(AND($D12="Yes",$G12&lt;=(R$6+4),COUNTIF($H12:Q12,"?")=0),"?","")</f>
        <v/>
      </c>
      <c r="S12" s="16" t="str">
        <f>IF(AND($D12="Yes",$G12&lt;=(S$6+4),COUNTIF($H12:R12,"?")=0),"?","")</f>
        <v/>
      </c>
      <c r="T12" s="16" t="str">
        <f>IF(AND($D12="Yes",$G12&lt;=(T$6+4),COUNTIF($H12:S12,"?")=0),"?","")</f>
        <v/>
      </c>
      <c r="U12" s="16" t="str">
        <f>IF(AND($D12="Yes",$G12&lt;=(U$6+4),COUNTIF($H12:T12,"?")=0),"?","")</f>
        <v/>
      </c>
      <c r="V12" s="16" t="str">
        <f>IF(AND($D12="Yes",$G12&lt;=(V$6+4),COUNTIF($H12:U12,"?")=0),"?","")</f>
        <v/>
      </c>
      <c r="W12" s="16" t="str">
        <f>IF(AND($D12="Yes",$G12&lt;=(W$6+4),COUNTIF($H12:V12,"?")=0),"?","")</f>
        <v/>
      </c>
      <c r="X12" s="16" t="str">
        <f>IF(AND($D12="Yes",$G12&lt;=(X$6+4),COUNTIF($H12:W12,"?")=0),"?","")</f>
        <v/>
      </c>
      <c r="Y12" s="16" t="str">
        <f>IF(AND($D12="Yes",$G12&lt;=(Y$6+4),COUNTIF($H12:X12,"?")=0),"?","")</f>
        <v/>
      </c>
      <c r="Z12" s="16" t="str">
        <f>IF(AND($D12="Yes",$G12&lt;=(Z$6+4),COUNTIF($H12:Y12,"?")=0),"?","")</f>
        <v/>
      </c>
      <c r="AA12" s="16" t="str">
        <f>IF(AND($D12="Yes",$G12&lt;=(AA$6+4),COUNTIF($H12:Z12,"?")=0),"?","")</f>
        <v/>
      </c>
      <c r="AB12" s="16" t="str">
        <f>IF(AND($D12="Yes",$G12&lt;=(AB$6+4),COUNTIF($H12:AA12,"?")=0),"?","")</f>
        <v/>
      </c>
      <c r="AC12" s="16" t="str">
        <f>IF(AND($D12="Yes",$G12&lt;=(AC$6+4),COUNTIF($H12:AB12,"?")=0),"?","")</f>
        <v/>
      </c>
      <c r="AD12" s="16" t="str">
        <f>IF(AND($D12="Yes",$G12&lt;=(AD$6+4),COUNTIF($H12:AC12,"?")=0),"?","")</f>
        <v/>
      </c>
      <c r="AE12" s="16" t="str">
        <f>IF(AND($D12="Yes",$G12&lt;=(AE$6+4),COUNTIF($H12:AD12,"?")=0),"?","")</f>
        <v/>
      </c>
      <c r="AF12" s="16" t="str">
        <f>IF(AND($D12="Yes",$G12&lt;=(AF$6+4),COUNTIF($H12:AE12,"?")=0),"?","")</f>
        <v/>
      </c>
      <c r="AG12" s="16" t="str">
        <f>IF(AND($D12="Yes",$G12&lt;=(AG$6+4),COUNTIF($H12:AF12,"?")=0),"?","")</f>
        <v/>
      </c>
      <c r="AH12" s="16" t="str">
        <f>IF(AND($D12="Yes",$G12&lt;=(AH$6+4),COUNTIF($H12:AG12,"?")=0),"?","")</f>
        <v/>
      </c>
      <c r="AI12" s="16" t="str">
        <f>IF(AND($D12="Yes",$G12&lt;=(AI$6+4),COUNTIF($H12:AH12,"?")=0),"?","")</f>
        <v/>
      </c>
      <c r="AJ12" s="16" t="str">
        <f>IF(AND($D12="Yes",$G12&lt;=(AJ$6+4),COUNTIF($H12:AI12,"?")=0),"?","")</f>
        <v/>
      </c>
      <c r="AK12" s="16" t="str">
        <f>IF(AND($D12="Yes",$G12&lt;=(AK$6+4),COUNTIF($H12:AJ12,"?")=0),"?","")</f>
        <v/>
      </c>
      <c r="AL12" s="16" t="str">
        <f>IF(AND($D12="Yes",$G12&lt;=(AL$6+4),COUNTIF($H12:AK12,"?")=0),"?","")</f>
        <v/>
      </c>
      <c r="AM12" s="16" t="str">
        <f>IF(AND($D12="Yes",$G12&lt;=(AM$6+4),COUNTIF($H12:AL12,"?")=0),"?","")</f>
        <v/>
      </c>
      <c r="AN12" s="16" t="str">
        <f>IF(AND($D12="Yes",$G12&lt;=(AN$6+4),COUNTIF($H12:AM12,"?")=0),"?","")</f>
        <v/>
      </c>
      <c r="AO12" s="16" t="str">
        <f>IF(AND($D12="Yes",$G12&lt;=(AO$6+4),COUNTIF($H12:AN12,"?")=0),"?","")</f>
        <v/>
      </c>
      <c r="AP12" s="16" t="str">
        <f>IF(AND($D12="Yes",$G12&lt;=(AP$6+4),COUNTIF($H12:AO12,"?")=0),"?","")</f>
        <v/>
      </c>
      <c r="AQ12" s="16" t="str">
        <f>IF(AND($D12="Yes",$G12&lt;=(AQ$6+4),COUNTIF($H12:AP12,"?")=0),"?","")</f>
        <v/>
      </c>
      <c r="AR12" s="16" t="str">
        <f>IF(AND($D12="Yes",$G12&lt;=(AR$6+4),COUNTIF($H12:AQ12,"?")=0),"?","")</f>
        <v/>
      </c>
      <c r="AS12" s="16" t="str">
        <f>IF(AND($D12="Yes",$G12&lt;=(AS$6+4),COUNTIF($H12:AR12,"?")=0),"?","")</f>
        <v/>
      </c>
      <c r="AT12" s="16" t="str">
        <f>IF(AND($D12="Yes",$G12&lt;=(AT$6+4),COUNTIF($H12:AS12,"?")=0),"?","")</f>
        <v/>
      </c>
      <c r="AU12" s="16" t="str">
        <f>IF(AND($D12="Yes",$G12&lt;=(AU$6+4),COUNTIF($H12:AT12,"?")=0),"?","")</f>
        <v/>
      </c>
      <c r="AV12" s="16" t="str">
        <f>IF(AND($D12="Yes",$G12&lt;=(AV$6+4),COUNTIF($H12:AU12,"?")=0),"?","")</f>
        <v/>
      </c>
      <c r="AW12" s="16" t="str">
        <f>IF(AND($D12="Yes",$G12&lt;=(AW$6+4),COUNTIF($H12:AV12,"?")=0),"?","")</f>
        <v/>
      </c>
      <c r="AX12" s="16" t="str">
        <f>IF(AND($D12="Yes",$G12&lt;=(AX$6+4),COUNTIF($H12:AW12,"?")=0),"?","")</f>
        <v/>
      </c>
      <c r="AY12" s="16" t="str">
        <f>IF(AND($D12="Yes",$G12&lt;=(AY$6+4),COUNTIF($H12:AX12,"?")=0),"?","")</f>
        <v/>
      </c>
      <c r="AZ12" s="16" t="str">
        <f>IF(AND($D12="Yes",$G12&lt;=(AZ$6+4),COUNTIF($H12:AY12,"?")=0),"?","")</f>
        <v/>
      </c>
      <c r="BA12" s="16" t="str">
        <f>IF(AND($D12="Yes",$G12&lt;=(BA$6+4),COUNTIF($H12:AZ12,"?")=0),"?","")</f>
        <v/>
      </c>
      <c r="BB12" s="16" t="str">
        <f>IF(AND($D12="Yes",$G12&lt;=(BB$6+4),COUNTIF($H12:BA12,"?")=0),"?","")</f>
        <v/>
      </c>
      <c r="BC12" s="16" t="str">
        <f>IF(AND($D12="Yes",$G12&lt;=(BC$6+4),COUNTIF($H12:BB12,"?")=0),"?","")</f>
        <v/>
      </c>
      <c r="BD12" s="16" t="str">
        <f>IF(AND($D12="Yes",$G12&lt;=(BD$6+4),COUNTIF($H12:BC12,"?")=0),"?","")</f>
        <v/>
      </c>
      <c r="BE12" s="16" t="str">
        <f>IF(AND($D12="Yes",$G12&lt;=(BE$6+4),COUNTIF($H12:BD12,"?")=0),"?","")</f>
        <v/>
      </c>
      <c r="BF12" s="16" t="str">
        <f>IF(AND($D12="Yes",$G12&lt;=(BF$6+4),COUNTIF($H12:BE12,"?")=0),"?","")</f>
        <v/>
      </c>
      <c r="BG12" s="16" t="str">
        <f>IF(AND($D12="Yes",$G12&lt;=(BG$6+4),COUNTIF($H12:BF12,"?")=0),"?","")</f>
        <v/>
      </c>
      <c r="BH12" s="16" t="str">
        <f>IF(AND($D12="Yes",$G12&lt;=(BH$6+4),COUNTIF($H12:BG12,"?")=0),"?","")</f>
        <v/>
      </c>
      <c r="BI12" s="16" t="str">
        <f>IF(AND($D12="Yes",$G12&lt;=(BI$6+4),COUNTIF($H12:BH12,"?")=0),"?","")</f>
        <v/>
      </c>
      <c r="BJ12" s="16" t="str">
        <f>IF(AND($D12="Yes",$G12&lt;=(BJ$6+4),COUNTIF($H12:BI12,"?")=0),"?","")</f>
        <v/>
      </c>
      <c r="BK12" s="16" t="str">
        <f>IF(AND($D12="Yes",$G12&lt;=(BK$6+4),COUNTIF($H12:BJ12,"?")=0),"?","")</f>
        <v/>
      </c>
      <c r="BL12" s="16" t="str">
        <f>IF(AND($D12="Yes",$G12&lt;=(BL$6+4),COUNTIF($H12:BK12,"?")=0),"?","")</f>
        <v/>
      </c>
    </row>
    <row r="13" spans="1:65" ht="32.5" customHeight="1" x14ac:dyDescent="0.55000000000000004">
      <c r="B13" s="10">
        <f t="shared" si="1"/>
        <v>7</v>
      </c>
      <c r="C13" s="11" t="s">
        <v>33</v>
      </c>
      <c r="D13" s="12" t="s">
        <v>18</v>
      </c>
      <c r="E13" s="10" t="s">
        <v>137</v>
      </c>
      <c r="F13" s="14">
        <v>45839</v>
      </c>
      <c r="G13" s="14">
        <v>45868</v>
      </c>
      <c r="H13" s="12">
        <f t="shared" si="0"/>
        <v>22</v>
      </c>
      <c r="I13" s="14" t="s">
        <v>9</v>
      </c>
      <c r="J13" s="15"/>
      <c r="K13" s="16" t="str">
        <f>IF(AND($D13="Yes",$G13&lt;=(K$6+4),COUNTIF($H13:H13,"?")=0),"?","")</f>
        <v/>
      </c>
      <c r="L13" s="16" t="str">
        <f>IF(AND($D13="Yes",$G13&lt;=(L$6+4),COUNTIF($H13:K13,"?")=0),"?","")</f>
        <v/>
      </c>
      <c r="M13" s="16" t="str">
        <f>IF(AND($D13="Yes",$G13&lt;=(M$6+4),COUNTIF($H13:L13,"?")=0),"?","")</f>
        <v/>
      </c>
      <c r="N13" s="16" t="str">
        <f>IF(AND($D13="Yes",$G13&lt;=(N$6+4),COUNTIF($H13:M13,"?")=0),"?","")</f>
        <v/>
      </c>
      <c r="O13" s="16" t="str">
        <f>IF(AND($D13="Yes",$G13&lt;=(O$6+4),COUNTIF($H13:N13,"?")=0),"?","")</f>
        <v/>
      </c>
      <c r="P13" s="16" t="str">
        <f>IF(AND($D13="Yes",$G13&lt;=(P$6+4),COUNTIF($H13:O13,"?")=0),"?","")</f>
        <v/>
      </c>
      <c r="Q13" s="16" t="str">
        <f>IF(AND($D13="Yes",$G13&lt;=(Q$6+4),COUNTIF($H13:P13,"?")=0),"?","")</f>
        <v/>
      </c>
      <c r="R13" s="16" t="str">
        <f>IF(AND($D13="Yes",$G13&lt;=(R$6+4),COUNTIF($H13:Q13,"?")=0),"?","")</f>
        <v/>
      </c>
      <c r="S13" s="16" t="str">
        <f>IF(AND($D13="Yes",$G13&lt;=(S$6+4),COUNTIF($H13:R13,"?")=0),"?","")</f>
        <v/>
      </c>
      <c r="T13" s="16" t="str">
        <f>IF(AND($D13="Yes",$G13&lt;=(T$6+4),COUNTIF($H13:S13,"?")=0),"?","")</f>
        <v/>
      </c>
      <c r="U13" s="16" t="str">
        <f>IF(AND($D13="Yes",$G13&lt;=(U$6+4),COUNTIF($H13:T13,"?")=0),"?","")</f>
        <v/>
      </c>
      <c r="V13" s="16" t="str">
        <f>IF(AND($D13="Yes",$G13&lt;=(V$6+4),COUNTIF($H13:U13,"?")=0),"?","")</f>
        <v/>
      </c>
      <c r="W13" s="16" t="str">
        <f>IF(AND($D13="Yes",$G13&lt;=(W$6+4),COUNTIF($H13:V13,"?")=0),"?","")</f>
        <v/>
      </c>
      <c r="X13" s="16" t="str">
        <f>IF(AND($D13="Yes",$G13&lt;=(X$6+4),COUNTIF($H13:W13,"?")=0),"?","")</f>
        <v/>
      </c>
      <c r="Y13" s="16" t="str">
        <f>IF(AND($D13="Yes",$G13&lt;=(Y$6+4),COUNTIF($H13:X13,"?")=0),"?","")</f>
        <v/>
      </c>
      <c r="Z13" s="16" t="str">
        <f>IF(AND($D13="Yes",$G13&lt;=(Z$6+4),COUNTIF($H13:Y13,"?")=0),"?","")</f>
        <v/>
      </c>
      <c r="AA13" s="16" t="str">
        <f>IF(AND($D13="Yes",$G13&lt;=(AA$6+4),COUNTIF($H13:Z13,"?")=0),"?","")</f>
        <v/>
      </c>
      <c r="AB13" s="16" t="str">
        <f>IF(AND($D13="Yes",$G13&lt;=(AB$6+4),COUNTIF($H13:AA13,"?")=0),"?","")</f>
        <v/>
      </c>
      <c r="AC13" s="16" t="str">
        <f>IF(AND($D13="Yes",$G13&lt;=(AC$6+4),COUNTIF($H13:AB13,"?")=0),"?","")</f>
        <v/>
      </c>
      <c r="AD13" s="16" t="str">
        <f>IF(AND($D13="Yes",$G13&lt;=(AD$6+4),COUNTIF($H13:AC13,"?")=0),"?","")</f>
        <v/>
      </c>
      <c r="AE13" s="16" t="str">
        <f>IF(AND($D13="Yes",$G13&lt;=(AE$6+4),COUNTIF($H13:AD13,"?")=0),"?","")</f>
        <v/>
      </c>
      <c r="AF13" s="16" t="str">
        <f>IF(AND($D13="Yes",$G13&lt;=(AF$6+4),COUNTIF($H13:AE13,"?")=0),"?","")</f>
        <v/>
      </c>
      <c r="AG13" s="16" t="str">
        <f>IF(AND($D13="Yes",$G13&lt;=(AG$6+4),COUNTIF($H13:AF13,"?")=0),"?","")</f>
        <v/>
      </c>
      <c r="AH13" s="16" t="str">
        <f>IF(AND($D13="Yes",$G13&lt;=(AH$6+4),COUNTIF($H13:AG13,"?")=0),"?","")</f>
        <v/>
      </c>
      <c r="AI13" s="16" t="str">
        <f>IF(AND($D13="Yes",$G13&lt;=(AI$6+4),COUNTIF($H13:AH13,"?")=0),"?","")</f>
        <v/>
      </c>
      <c r="AJ13" s="16" t="str">
        <f>IF(AND($D13="Yes",$G13&lt;=(AJ$6+4),COUNTIF($H13:AI13,"?")=0),"?","")</f>
        <v/>
      </c>
      <c r="AK13" s="16" t="str">
        <f>IF(AND($D13="Yes",$G13&lt;=(AK$6+4),COUNTIF($H13:AJ13,"?")=0),"?","")</f>
        <v/>
      </c>
      <c r="AL13" s="16" t="str">
        <f>IF(AND($D13="Yes",$G13&lt;=(AL$6+4),COUNTIF($H13:AK13,"?")=0),"?","")</f>
        <v/>
      </c>
      <c r="AM13" s="16" t="str">
        <f>IF(AND($D13="Yes",$G13&lt;=(AM$6+4),COUNTIF($H13:AL13,"?")=0),"?","")</f>
        <v/>
      </c>
      <c r="AN13" s="16" t="str">
        <f>IF(AND($D13="Yes",$G13&lt;=(AN$6+4),COUNTIF($H13:AM13,"?")=0),"?","")</f>
        <v/>
      </c>
      <c r="AO13" s="16" t="str">
        <f>IF(AND($D13="Yes",$G13&lt;=(AO$6+4),COUNTIF($H13:AN13,"?")=0),"?","")</f>
        <v/>
      </c>
      <c r="AP13" s="16" t="str">
        <f>IF(AND($D13="Yes",$G13&lt;=(AP$6+4),COUNTIF($H13:AO13,"?")=0),"?","")</f>
        <v>?</v>
      </c>
      <c r="AQ13" s="16" t="str">
        <f>IF(AND($D13="Yes",$G13&lt;=(AQ$6+4),COUNTIF($H13:AP13,"?")=0),"?","")</f>
        <v/>
      </c>
      <c r="AR13" s="16" t="str">
        <f>IF(AND($D13="Yes",$G13&lt;=(AR$6+4),COUNTIF($H13:AQ13,"?")=0),"?","")</f>
        <v/>
      </c>
      <c r="AS13" s="16" t="str">
        <f>IF(AND($D13="Yes",$G13&lt;=(AS$6+4),COUNTIF($H13:AR13,"?")=0),"?","")</f>
        <v/>
      </c>
      <c r="AT13" s="16" t="str">
        <f>IF(AND($D13="Yes",$G13&lt;=(AT$6+4),COUNTIF($H13:AS13,"?")=0),"?","")</f>
        <v/>
      </c>
      <c r="AU13" s="16" t="str">
        <f>IF(AND($D13="Yes",$G13&lt;=(AU$6+4),COUNTIF($H13:AT13,"?")=0),"?","")</f>
        <v/>
      </c>
      <c r="AV13" s="16" t="str">
        <f>IF(AND($D13="Yes",$G13&lt;=(AV$6+4),COUNTIF($H13:AU13,"?")=0),"?","")</f>
        <v/>
      </c>
      <c r="AW13" s="16" t="str">
        <f>IF(AND($D13="Yes",$G13&lt;=(AW$6+4),COUNTIF($H13:AV13,"?")=0),"?","")</f>
        <v/>
      </c>
      <c r="AX13" s="16" t="str">
        <f>IF(AND($D13="Yes",$G13&lt;=(AX$6+4),COUNTIF($H13:AW13,"?")=0),"?","")</f>
        <v/>
      </c>
      <c r="AY13" s="16" t="str">
        <f>IF(AND($D13="Yes",$G13&lt;=(AY$6+4),COUNTIF($H13:AX13,"?")=0),"?","")</f>
        <v/>
      </c>
      <c r="AZ13" s="16" t="str">
        <f>IF(AND($D13="Yes",$G13&lt;=(AZ$6+4),COUNTIF($H13:AY13,"?")=0),"?","")</f>
        <v/>
      </c>
      <c r="BA13" s="16" t="str">
        <f>IF(AND($D13="Yes",$G13&lt;=(BA$6+4),COUNTIF($H13:AZ13,"?")=0),"?","")</f>
        <v/>
      </c>
      <c r="BB13" s="16" t="str">
        <f>IF(AND($D13="Yes",$G13&lt;=(BB$6+4),COUNTIF($H13:BA13,"?")=0),"?","")</f>
        <v/>
      </c>
      <c r="BC13" s="16" t="str">
        <f>IF(AND($D13="Yes",$G13&lt;=(BC$6+4),COUNTIF($H13:BB13,"?")=0),"?","")</f>
        <v/>
      </c>
      <c r="BD13" s="16" t="str">
        <f>IF(AND($D13="Yes",$G13&lt;=(BD$6+4),COUNTIF($H13:BC13,"?")=0),"?","")</f>
        <v/>
      </c>
      <c r="BE13" s="16" t="str">
        <f>IF(AND($D13="Yes",$G13&lt;=(BE$6+4),COUNTIF($H13:BD13,"?")=0),"?","")</f>
        <v/>
      </c>
      <c r="BF13" s="16" t="str">
        <f>IF(AND($D13="Yes",$G13&lt;=(BF$6+4),COUNTIF($H13:BE13,"?")=0),"?","")</f>
        <v/>
      </c>
      <c r="BG13" s="16" t="str">
        <f>IF(AND($D13="Yes",$G13&lt;=(BG$6+4),COUNTIF($H13:BF13,"?")=0),"?","")</f>
        <v/>
      </c>
      <c r="BH13" s="16" t="str">
        <f>IF(AND($D13="Yes",$G13&lt;=(BH$6+4),COUNTIF($H13:BG13,"?")=0),"?","")</f>
        <v/>
      </c>
      <c r="BI13" s="16" t="str">
        <f>IF(AND($D13="Yes",$G13&lt;=(BI$6+4),COUNTIF($H13:BH13,"?")=0),"?","")</f>
        <v/>
      </c>
      <c r="BJ13" s="16" t="str">
        <f>IF(AND($D13="Yes",$G13&lt;=(BJ$6+4),COUNTIF($H13:BI13,"?")=0),"?","")</f>
        <v/>
      </c>
      <c r="BK13" s="16" t="str">
        <f>IF(AND($D13="Yes",$G13&lt;=(BK$6+4),COUNTIF($H13:BJ13,"?")=0),"?","")</f>
        <v/>
      </c>
      <c r="BL13" s="16" t="str">
        <f>IF(AND($D13="Yes",$G13&lt;=(BL$6+4),COUNTIF($H13:BK13,"?")=0),"?","")</f>
        <v/>
      </c>
    </row>
    <row r="14" spans="1:65" ht="32.5" customHeight="1" x14ac:dyDescent="0.55000000000000004">
      <c r="B14" s="10">
        <f t="shared" si="1"/>
        <v>8</v>
      </c>
      <c r="C14" s="11" t="s">
        <v>34</v>
      </c>
      <c r="D14" s="12" t="s">
        <v>19</v>
      </c>
      <c r="E14" s="10" t="s">
        <v>138</v>
      </c>
      <c r="F14" s="14">
        <v>45870</v>
      </c>
      <c r="G14" s="14">
        <v>45899</v>
      </c>
      <c r="H14" s="12">
        <f t="shared" si="0"/>
        <v>21</v>
      </c>
      <c r="I14" s="14" t="s">
        <v>9</v>
      </c>
      <c r="J14" s="15"/>
      <c r="K14" s="16" t="str">
        <f>IF(AND($D14="Yes",$G14&lt;=(K$6+4),COUNTIF($H14:H14,"?")=0),"?","")</f>
        <v/>
      </c>
      <c r="L14" s="16" t="str">
        <f>IF(AND($D14="Yes",$G14&lt;=(L$6+4),COUNTIF($H14:K14,"?")=0),"?","")</f>
        <v/>
      </c>
      <c r="M14" s="16" t="str">
        <f>IF(AND($D14="Yes",$G14&lt;=(M$6+4),COUNTIF($H14:L14,"?")=0),"?","")</f>
        <v/>
      </c>
      <c r="N14" s="16" t="str">
        <f>IF(AND($D14="Yes",$G14&lt;=(N$6+4),COUNTIF($H14:M14,"?")=0),"?","")</f>
        <v/>
      </c>
      <c r="O14" s="16" t="str">
        <f>IF(AND($D14="Yes",$G14&lt;=(O$6+4),COUNTIF($H14:N14,"?")=0),"?","")</f>
        <v/>
      </c>
      <c r="P14" s="16" t="str">
        <f>IF(AND($D14="Yes",$G14&lt;=(P$6+4),COUNTIF($H14:O14,"?")=0),"?","")</f>
        <v/>
      </c>
      <c r="Q14" s="16" t="str">
        <f>IF(AND($D14="Yes",$G14&lt;=(Q$6+4),COUNTIF($H14:P14,"?")=0),"?","")</f>
        <v/>
      </c>
      <c r="R14" s="16" t="str">
        <f>IF(AND($D14="Yes",$G14&lt;=(R$6+4),COUNTIF($H14:Q14,"?")=0),"?","")</f>
        <v/>
      </c>
      <c r="S14" s="16" t="str">
        <f>IF(AND($D14="Yes",$G14&lt;=(S$6+4),COUNTIF($H14:R14,"?")=0),"?","")</f>
        <v/>
      </c>
      <c r="T14" s="16" t="str">
        <f>IF(AND($D14="Yes",$G14&lt;=(T$6+4),COUNTIF($H14:S14,"?")=0),"?","")</f>
        <v/>
      </c>
      <c r="U14" s="16" t="str">
        <f>IF(AND($D14="Yes",$G14&lt;=(U$6+4),COUNTIF($H14:T14,"?")=0),"?","")</f>
        <v/>
      </c>
      <c r="V14" s="16" t="str">
        <f>IF(AND($D14="Yes",$G14&lt;=(V$6+4),COUNTIF($H14:U14,"?")=0),"?","")</f>
        <v/>
      </c>
      <c r="W14" s="16" t="str">
        <f>IF(AND($D14="Yes",$G14&lt;=(W$6+4),COUNTIF($H14:V14,"?")=0),"?","")</f>
        <v/>
      </c>
      <c r="X14" s="16" t="str">
        <f>IF(AND($D14="Yes",$G14&lt;=(X$6+4),COUNTIF($H14:W14,"?")=0),"?","")</f>
        <v/>
      </c>
      <c r="Y14" s="16" t="str">
        <f>IF(AND($D14="Yes",$G14&lt;=(Y$6+4),COUNTIF($H14:X14,"?")=0),"?","")</f>
        <v/>
      </c>
      <c r="Z14" s="16" t="str">
        <f>IF(AND($D14="Yes",$G14&lt;=(Z$6+4),COUNTIF($H14:Y14,"?")=0),"?","")</f>
        <v/>
      </c>
      <c r="AA14" s="16" t="str">
        <f>IF(AND($D14="Yes",$G14&lt;=(AA$6+4),COUNTIF($H14:Z14,"?")=0),"?","")</f>
        <v/>
      </c>
      <c r="AB14" s="16" t="str">
        <f>IF(AND($D14="Yes",$G14&lt;=(AB$6+4),COUNTIF($H14:AA14,"?")=0),"?","")</f>
        <v/>
      </c>
      <c r="AC14" s="16" t="str">
        <f>IF(AND($D14="Yes",$G14&lt;=(AC$6+4),COUNTIF($H14:AB14,"?")=0),"?","")</f>
        <v/>
      </c>
      <c r="AD14" s="16" t="str">
        <f>IF(AND($D14="Yes",$G14&lt;=(AD$6+4),COUNTIF($H14:AC14,"?")=0),"?","")</f>
        <v/>
      </c>
      <c r="AE14" s="16" t="str">
        <f>IF(AND($D14="Yes",$G14&lt;=(AE$6+4),COUNTIF($H14:AD14,"?")=0),"?","")</f>
        <v/>
      </c>
      <c r="AF14" s="16" t="str">
        <f>IF(AND($D14="Yes",$G14&lt;=(AF$6+4),COUNTIF($H14:AE14,"?")=0),"?","")</f>
        <v/>
      </c>
      <c r="AG14" s="16" t="str">
        <f>IF(AND($D14="Yes",$G14&lt;=(AG$6+4),COUNTIF($H14:AF14,"?")=0),"?","")</f>
        <v/>
      </c>
      <c r="AH14" s="16" t="str">
        <f>IF(AND($D14="Yes",$G14&lt;=(AH$6+4),COUNTIF($H14:AG14,"?")=0),"?","")</f>
        <v/>
      </c>
      <c r="AI14" s="16" t="str">
        <f>IF(AND($D14="Yes",$G14&lt;=(AI$6+4),COUNTIF($H14:AH14,"?")=0),"?","")</f>
        <v/>
      </c>
      <c r="AJ14" s="16" t="str">
        <f>IF(AND($D14="Yes",$G14&lt;=(AJ$6+4),COUNTIF($H14:AI14,"?")=0),"?","")</f>
        <v/>
      </c>
      <c r="AK14" s="16" t="str">
        <f>IF(AND($D14="Yes",$G14&lt;=(AK$6+4),COUNTIF($H14:AJ14,"?")=0),"?","")</f>
        <v/>
      </c>
      <c r="AL14" s="16" t="str">
        <f>IF(AND($D14="Yes",$G14&lt;=(AL$6+4),COUNTIF($H14:AK14,"?")=0),"?","")</f>
        <v/>
      </c>
      <c r="AM14" s="16" t="str">
        <f>IF(AND($D14="Yes",$G14&lt;=(AM$6+4),COUNTIF($H14:AL14,"?")=0),"?","")</f>
        <v/>
      </c>
      <c r="AN14" s="16" t="str">
        <f>IF(AND($D14="Yes",$G14&lt;=(AN$6+4),COUNTIF($H14:AM14,"?")=0),"?","")</f>
        <v/>
      </c>
      <c r="AO14" s="16" t="str">
        <f>IF(AND($D14="Yes",$G14&lt;=(AO$6+4),COUNTIF($H14:AN14,"?")=0),"?","")</f>
        <v/>
      </c>
      <c r="AP14" s="16" t="str">
        <f>IF(AND($D14="Yes",$G14&lt;=(AP$6+4),COUNTIF($H14:AO14,"?")=0),"?","")</f>
        <v/>
      </c>
      <c r="AQ14" s="16" t="str">
        <f>IF(AND($D14="Yes",$G14&lt;=(AQ$6+4),COUNTIF($H14:AP14,"?")=0),"?","")</f>
        <v/>
      </c>
      <c r="AR14" s="16" t="str">
        <f>IF(AND($D14="Yes",$G14&lt;=(AR$6+4),COUNTIF($H14:AQ14,"?")=0),"?","")</f>
        <v/>
      </c>
      <c r="AS14" s="16" t="str">
        <f>IF(AND($D14="Yes",$G14&lt;=(AS$6+4),COUNTIF($H14:AR14,"?")=0),"?","")</f>
        <v/>
      </c>
      <c r="AT14" s="16" t="str">
        <f>IF(AND($D14="Yes",$G14&lt;=(AT$6+4),COUNTIF($H14:AS14,"?")=0),"?","")</f>
        <v/>
      </c>
      <c r="AU14" s="16" t="str">
        <f>IF(AND($D14="Yes",$G14&lt;=(AU$6+4),COUNTIF($H14:AT14,"?")=0),"?","")</f>
        <v/>
      </c>
      <c r="AV14" s="16" t="str">
        <f>IF(AND($D14="Yes",$G14&lt;=(AV$6+4),COUNTIF($H14:AU14,"?")=0),"?","")</f>
        <v/>
      </c>
      <c r="AW14" s="16" t="str">
        <f>IF(AND($D14="Yes",$G14&lt;=(AW$6+4),COUNTIF($H14:AV14,"?")=0),"?","")</f>
        <v/>
      </c>
      <c r="AX14" s="16" t="str">
        <f>IF(AND($D14="Yes",$G14&lt;=(AX$6+4),COUNTIF($H14:AW14,"?")=0),"?","")</f>
        <v/>
      </c>
      <c r="AY14" s="16" t="str">
        <f>IF(AND($D14="Yes",$G14&lt;=(AY$6+4),COUNTIF($H14:AX14,"?")=0),"?","")</f>
        <v/>
      </c>
      <c r="AZ14" s="16" t="str">
        <f>IF(AND($D14="Yes",$G14&lt;=(AZ$6+4),COUNTIF($H14:AY14,"?")=0),"?","")</f>
        <v/>
      </c>
      <c r="BA14" s="16" t="str">
        <f>IF(AND($D14="Yes",$G14&lt;=(BA$6+4),COUNTIF($H14:AZ14,"?")=0),"?","")</f>
        <v/>
      </c>
      <c r="BB14" s="16" t="str">
        <f>IF(AND($D14="Yes",$G14&lt;=(BB$6+4),COUNTIF($H14:BA14,"?")=0),"?","")</f>
        <v/>
      </c>
      <c r="BC14" s="16" t="str">
        <f>IF(AND($D14="Yes",$G14&lt;=(BC$6+4),COUNTIF($H14:BB14,"?")=0),"?","")</f>
        <v/>
      </c>
      <c r="BD14" s="16" t="str">
        <f>IF(AND($D14="Yes",$G14&lt;=(BD$6+4),COUNTIF($H14:BC14,"?")=0),"?","")</f>
        <v/>
      </c>
      <c r="BE14" s="16" t="str">
        <f>IF(AND($D14="Yes",$G14&lt;=(BE$6+4),COUNTIF($H14:BD14,"?")=0),"?","")</f>
        <v/>
      </c>
      <c r="BF14" s="16" t="str">
        <f>IF(AND($D14="Yes",$G14&lt;=(BF$6+4),COUNTIF($H14:BE14,"?")=0),"?","")</f>
        <v/>
      </c>
      <c r="BG14" s="16" t="str">
        <f>IF(AND($D14="Yes",$G14&lt;=(BG$6+4),COUNTIF($H14:BF14,"?")=0),"?","")</f>
        <v/>
      </c>
      <c r="BH14" s="16" t="str">
        <f>IF(AND($D14="Yes",$G14&lt;=(BH$6+4),COUNTIF($H14:BG14,"?")=0),"?","")</f>
        <v/>
      </c>
      <c r="BI14" s="16" t="str">
        <f>IF(AND($D14="Yes",$G14&lt;=(BI$6+4),COUNTIF($H14:BH14,"?")=0),"?","")</f>
        <v/>
      </c>
      <c r="BJ14" s="16" t="str">
        <f>IF(AND($D14="Yes",$G14&lt;=(BJ$6+4),COUNTIF($H14:BI14,"?")=0),"?","")</f>
        <v/>
      </c>
      <c r="BK14" s="16" t="str">
        <f>IF(AND($D14="Yes",$G14&lt;=(BK$6+4),COUNTIF($H14:BJ14,"?")=0),"?","")</f>
        <v/>
      </c>
      <c r="BL14" s="16" t="str">
        <f>IF(AND($D14="Yes",$G14&lt;=(BL$6+4),COUNTIF($H14:BK14,"?")=0),"?","")</f>
        <v/>
      </c>
    </row>
  </sheetData>
  <autoFilter ref="B6:K6" xr:uid="{00000000-0009-0000-0000-000000000000}"/>
  <mergeCells count="1">
    <mergeCell ref="D1:J5"/>
  </mergeCells>
  <conditionalFormatting sqref="B7:B14 C12">
    <cfRule type="expression" dxfId="61" priority="71">
      <formula>AND($C7=#REF!,ISBLANK($C7)=FALSE)</formula>
    </cfRule>
  </conditionalFormatting>
  <conditionalFormatting sqref="B7:H14">
    <cfRule type="expression" dxfId="60" priority="59">
      <formula>AND($C7=#REF!,ISBLANK($C7)=FALSE)</formula>
    </cfRule>
  </conditionalFormatting>
  <conditionalFormatting sqref="C7:H8 C9:E9 F9:H14 C10:C11 D10:E12 C13:E14">
    <cfRule type="expression" dxfId="59" priority="58">
      <formula>AND($C7=#REF!,ISBLANK($C7)=FALSE)</formula>
    </cfRule>
  </conditionalFormatting>
  <conditionalFormatting sqref="I7:I1048576">
    <cfRule type="containsText" dxfId="58" priority="1" operator="containsText" text="Past Due">
      <formula>NOT(ISERROR(SEARCH("Past Due",I7)))</formula>
    </cfRule>
    <cfRule type="containsText" dxfId="57" priority="2" operator="containsText" text="At Risk">
      <formula>NOT(ISERROR(SEARCH("At Risk",I7)))</formula>
    </cfRule>
    <cfRule type="containsText" dxfId="56" priority="3" operator="containsText" text="On Track">
      <formula>NOT(ISERROR(SEARCH("On Track",I7)))</formula>
    </cfRule>
  </conditionalFormatting>
  <conditionalFormatting sqref="I7:J14">
    <cfRule type="expression" dxfId="55" priority="5">
      <formula>AND($C7=#REF!,ISBLANK($C7)=FALSE)</formula>
    </cfRule>
    <cfRule type="expression" dxfId="54" priority="6">
      <formula>AND($C7=#REF!,ISBLANK($C7)=FALSE)</formula>
    </cfRule>
  </conditionalFormatting>
  <conditionalFormatting sqref="K7:BL14">
    <cfRule type="expression" dxfId="53" priority="78">
      <formula>AND($F7&lt;=(K$6+4),$G7&gt;=K$6)</formula>
    </cfRule>
  </conditionalFormatting>
  <dataValidations count="1">
    <dataValidation type="list" allowBlank="1" showInputMessage="1" showErrorMessage="1" sqref="D7:D14" xr:uid="{00000000-0002-0000-0000-000001000000}">
      <formula1>"Yes, No"</formula1>
    </dataValidation>
  </dataValidations>
  <hyperlinks>
    <hyperlink ref="B5" r:id="rId1" xr:uid="{62843FF7-1FB1-406F-A219-420EA31DEF06}"/>
  </hyperlinks>
  <pageMargins left="0.7" right="0.7" top="0.75" bottom="0.75" header="0.3" footer="0.3"/>
  <pageSetup scale="45" fitToHeight="0" orientation="landscape" r:id="rId2"/>
  <headerFooter>
    <oddFooter>&amp;LConfidential - Do Not Distribute&amp;CPage &amp;P of &amp;N&amp;RQuality Program Implementation Plan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01D78-F835-4366-95A6-AE2388CDB728}">
          <x14:formula1>
            <xm:f>'Reference &amp; Definitions'!$A$3:$A$7</xm:f>
          </x14:formula1>
          <xm:sqref>I7:I14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AFC6E-3995-4A37-941D-8FFAEBB07D4E}">
  <sheetPr>
    <pageSetUpPr fitToPage="1"/>
  </sheetPr>
  <dimension ref="A1:L14"/>
  <sheetViews>
    <sheetView showGridLines="0" topLeftCell="B1" zoomScale="80" zoomScaleNormal="80" workbookViewId="0">
      <pane ySplit="6" topLeftCell="A7" activePane="bottomLeft" state="frozen"/>
      <selection pane="bottomLeft" activeCell="B5" sqref="B5"/>
    </sheetView>
  </sheetViews>
  <sheetFormatPr defaultColWidth="8.89453125" defaultRowHeight="14.4" x14ac:dyDescent="0.55000000000000004"/>
  <cols>
    <col min="1" max="1" width="6" style="4" hidden="1" customWidth="1"/>
    <col min="2" max="2" width="21.734375" style="8" bestFit="1" customWidth="1"/>
    <col min="3" max="3" width="36.20703125" style="8" customWidth="1"/>
    <col min="4" max="4" width="16.1015625" style="8" customWidth="1"/>
    <col min="5" max="5" width="17.83984375" style="8" customWidth="1"/>
    <col min="6" max="6" width="18.47265625" style="8" customWidth="1"/>
    <col min="7" max="7" width="15.3125" style="8" customWidth="1"/>
    <col min="8" max="8" width="26.1015625" style="8" customWidth="1"/>
    <col min="9" max="11" width="16.62890625" style="5" customWidth="1"/>
    <col min="12" max="12" width="26.1015625" style="8" customWidth="1"/>
    <col min="13" max="25" width="6.3671875" style="8" customWidth="1"/>
    <col min="26" max="16384" width="8.89453125" style="8"/>
  </cols>
  <sheetData>
    <row r="1" spans="2:12" ht="14.35" customHeight="1" x14ac:dyDescent="0.55000000000000004">
      <c r="B1" s="55" t="s">
        <v>0</v>
      </c>
      <c r="C1" s="56"/>
      <c r="D1" s="83" t="s">
        <v>77</v>
      </c>
      <c r="E1" s="83"/>
      <c r="F1" s="83"/>
      <c r="G1" s="83"/>
      <c r="H1" s="83"/>
      <c r="I1" s="83"/>
      <c r="J1" s="83"/>
      <c r="K1" s="83"/>
      <c r="L1" s="83"/>
    </row>
    <row r="2" spans="2:12" ht="14.35" customHeight="1" x14ac:dyDescent="0.55000000000000004">
      <c r="B2" s="57" t="s">
        <v>1</v>
      </c>
      <c r="C2" s="58"/>
      <c r="D2" s="83"/>
      <c r="E2" s="83"/>
      <c r="F2" s="83"/>
      <c r="G2" s="83"/>
      <c r="H2" s="83"/>
      <c r="I2" s="83"/>
      <c r="J2" s="83"/>
      <c r="K2" s="83"/>
      <c r="L2" s="83"/>
    </row>
    <row r="3" spans="2:12" ht="14.35" customHeight="1" x14ac:dyDescent="0.55000000000000004">
      <c r="B3" s="57" t="s">
        <v>2</v>
      </c>
      <c r="C3" s="58"/>
      <c r="D3" s="83"/>
      <c r="E3" s="83"/>
      <c r="F3" s="83"/>
      <c r="G3" s="83"/>
      <c r="H3" s="83"/>
      <c r="I3" s="83"/>
      <c r="J3" s="83"/>
      <c r="K3" s="83"/>
      <c r="L3" s="83"/>
    </row>
    <row r="4" spans="2:12" ht="14.7" customHeight="1" thickBot="1" x14ac:dyDescent="0.6">
      <c r="B4" s="59" t="s">
        <v>3</v>
      </c>
      <c r="C4" s="60"/>
      <c r="D4" s="83"/>
      <c r="E4" s="83"/>
      <c r="F4" s="83"/>
      <c r="G4" s="83"/>
      <c r="H4" s="83"/>
      <c r="I4" s="83"/>
      <c r="J4" s="83"/>
      <c r="K4" s="83"/>
      <c r="L4" s="83"/>
    </row>
    <row r="5" spans="2:12" ht="61.5" customHeight="1" x14ac:dyDescent="0.55000000000000004">
      <c r="B5" s="88" t="s">
        <v>201</v>
      </c>
      <c r="D5" s="84"/>
      <c r="E5" s="84"/>
      <c r="F5" s="84"/>
      <c r="G5" s="84"/>
      <c r="H5" s="84"/>
      <c r="I5" s="84"/>
      <c r="J5" s="84"/>
      <c r="K5" s="84"/>
      <c r="L5" s="84"/>
    </row>
    <row r="6" spans="2:12" ht="32.5" customHeight="1" x14ac:dyDescent="0.55000000000000004">
      <c r="B6" s="17" t="s">
        <v>75</v>
      </c>
      <c r="C6" s="17" t="s">
        <v>76</v>
      </c>
      <c r="D6" s="17" t="s">
        <v>6</v>
      </c>
      <c r="E6" s="17" t="s">
        <v>81</v>
      </c>
      <c r="F6" s="17" t="s">
        <v>83</v>
      </c>
      <c r="G6" s="17" t="s">
        <v>84</v>
      </c>
      <c r="H6" s="17" t="s">
        <v>116</v>
      </c>
      <c r="I6" s="17" t="s">
        <v>22</v>
      </c>
      <c r="J6" s="17" t="s">
        <v>117</v>
      </c>
      <c r="K6" s="17" t="s">
        <v>79</v>
      </c>
      <c r="L6" s="17" t="s">
        <v>94</v>
      </c>
    </row>
    <row r="7" spans="2:12" ht="43.2" x14ac:dyDescent="0.55000000000000004">
      <c r="B7" s="12">
        <f>ROW()-6</f>
        <v>1</v>
      </c>
      <c r="C7" s="54" t="s">
        <v>120</v>
      </c>
      <c r="D7" s="61" t="s">
        <v>8</v>
      </c>
      <c r="E7" s="61" t="s">
        <v>105</v>
      </c>
      <c r="F7" s="12">
        <v>2</v>
      </c>
      <c r="G7" s="12">
        <v>5</v>
      </c>
      <c r="H7" s="12">
        <f>F7*G7</f>
        <v>10</v>
      </c>
      <c r="I7" s="12" t="s">
        <v>119</v>
      </c>
      <c r="J7" s="12" t="s">
        <v>126</v>
      </c>
      <c r="K7" s="61">
        <v>45672</v>
      </c>
      <c r="L7" s="61" t="s">
        <v>86</v>
      </c>
    </row>
    <row r="8" spans="2:12" ht="32.5" customHeight="1" x14ac:dyDescent="0.55000000000000004">
      <c r="B8" s="12">
        <f t="shared" ref="B8:B14" si="0">ROW()-6</f>
        <v>2</v>
      </c>
      <c r="C8" s="54" t="s">
        <v>127</v>
      </c>
      <c r="D8" s="61" t="s">
        <v>9</v>
      </c>
      <c r="E8" s="61" t="s">
        <v>96</v>
      </c>
      <c r="F8" s="12">
        <v>2</v>
      </c>
      <c r="G8" s="12">
        <v>3</v>
      </c>
      <c r="H8" s="12">
        <f t="shared" ref="H8:H14" si="1">F8*G8</f>
        <v>6</v>
      </c>
      <c r="I8" s="12" t="s">
        <v>125</v>
      </c>
      <c r="J8" s="12"/>
      <c r="K8" s="12"/>
      <c r="L8" s="61"/>
    </row>
    <row r="9" spans="2:12" ht="32.5" customHeight="1" x14ac:dyDescent="0.55000000000000004">
      <c r="B9" s="12">
        <f t="shared" si="0"/>
        <v>3</v>
      </c>
      <c r="C9" s="54"/>
      <c r="D9" s="61" t="s">
        <v>9</v>
      </c>
      <c r="E9" s="61" t="s">
        <v>102</v>
      </c>
      <c r="F9" s="12"/>
      <c r="G9" s="12"/>
      <c r="H9" s="12">
        <f t="shared" si="1"/>
        <v>0</v>
      </c>
      <c r="I9" s="12"/>
      <c r="J9" s="12"/>
      <c r="K9" s="12"/>
      <c r="L9" s="61"/>
    </row>
    <row r="10" spans="2:12" ht="32.5" customHeight="1" x14ac:dyDescent="0.55000000000000004">
      <c r="B10" s="12">
        <f t="shared" si="0"/>
        <v>4</v>
      </c>
      <c r="C10" s="54"/>
      <c r="D10" s="61" t="s">
        <v>9</v>
      </c>
      <c r="E10" s="61" t="s">
        <v>102</v>
      </c>
      <c r="F10" s="12"/>
      <c r="G10" s="12"/>
      <c r="H10" s="12">
        <f t="shared" si="1"/>
        <v>0</v>
      </c>
      <c r="I10" s="12"/>
      <c r="J10" s="12"/>
      <c r="K10" s="12"/>
      <c r="L10" s="61"/>
    </row>
    <row r="11" spans="2:12" ht="32.5" customHeight="1" x14ac:dyDescent="0.55000000000000004">
      <c r="B11" s="12">
        <f t="shared" si="0"/>
        <v>5</v>
      </c>
      <c r="C11" s="54"/>
      <c r="D11" s="61" t="s">
        <v>9</v>
      </c>
      <c r="E11" s="61" t="s">
        <v>102</v>
      </c>
      <c r="F11" s="12"/>
      <c r="G11" s="12"/>
      <c r="H11" s="12">
        <f t="shared" si="1"/>
        <v>0</v>
      </c>
      <c r="I11" s="12"/>
      <c r="J11" s="12"/>
      <c r="K11" s="12"/>
      <c r="L11" s="61"/>
    </row>
    <row r="12" spans="2:12" ht="32.5" customHeight="1" x14ac:dyDescent="0.55000000000000004">
      <c r="B12" s="12">
        <f t="shared" si="0"/>
        <v>6</v>
      </c>
      <c r="C12" s="54"/>
      <c r="D12" s="61" t="s">
        <v>9</v>
      </c>
      <c r="E12" s="61" t="s">
        <v>102</v>
      </c>
      <c r="F12" s="12"/>
      <c r="G12" s="12"/>
      <c r="H12" s="12">
        <f t="shared" si="1"/>
        <v>0</v>
      </c>
      <c r="I12" s="12"/>
      <c r="J12" s="12"/>
      <c r="K12" s="12"/>
      <c r="L12" s="61"/>
    </row>
    <row r="13" spans="2:12" ht="32.5" customHeight="1" x14ac:dyDescent="0.55000000000000004">
      <c r="B13" s="12">
        <f t="shared" si="0"/>
        <v>7</v>
      </c>
      <c r="C13" s="54"/>
      <c r="D13" s="61" t="s">
        <v>9</v>
      </c>
      <c r="E13" s="61" t="s">
        <v>102</v>
      </c>
      <c r="F13" s="12"/>
      <c r="G13" s="12"/>
      <c r="H13" s="12">
        <f t="shared" si="1"/>
        <v>0</v>
      </c>
      <c r="I13" s="12"/>
      <c r="J13" s="12"/>
      <c r="K13" s="12"/>
      <c r="L13" s="61"/>
    </row>
    <row r="14" spans="2:12" ht="32.5" customHeight="1" x14ac:dyDescent="0.55000000000000004">
      <c r="B14" s="12">
        <f t="shared" si="0"/>
        <v>8</v>
      </c>
      <c r="C14" s="54"/>
      <c r="D14" s="61" t="s">
        <v>9</v>
      </c>
      <c r="E14" s="61" t="s">
        <v>102</v>
      </c>
      <c r="F14" s="12"/>
      <c r="G14" s="12"/>
      <c r="H14" s="12">
        <f t="shared" si="1"/>
        <v>0</v>
      </c>
      <c r="I14" s="12"/>
      <c r="J14" s="12"/>
      <c r="K14" s="12"/>
      <c r="L14" s="61"/>
    </row>
  </sheetData>
  <autoFilter ref="B6:I6" xr:uid="{00000000-0009-0000-0000-000000000000}"/>
  <mergeCells count="1">
    <mergeCell ref="D1:L5"/>
  </mergeCells>
  <conditionalFormatting sqref="B7:B14">
    <cfRule type="expression" dxfId="52" priority="8">
      <formula>AND($C7=#REF!,ISBLANK($C7)=FALSE)</formula>
    </cfRule>
  </conditionalFormatting>
  <conditionalFormatting sqref="B7:L14">
    <cfRule type="expression" dxfId="51" priority="6">
      <formula>AND($C7=#REF!,ISBLANK($C7)=FALSE)</formula>
    </cfRule>
  </conditionalFormatting>
  <conditionalFormatting sqref="C7:L14">
    <cfRule type="expression" dxfId="50" priority="5">
      <formula>AND($C7=#REF!,ISBLANK($C7)=FALSE)</formula>
    </cfRule>
  </conditionalFormatting>
  <conditionalFormatting sqref="D7:D1048576">
    <cfRule type="containsText" dxfId="49" priority="1" operator="containsText" text="Past Due">
      <formula>NOT(ISERROR(SEARCH("Past Due",D7)))</formula>
    </cfRule>
    <cfRule type="containsText" dxfId="48" priority="2" operator="containsText" text="At Risk">
      <formula>NOT(ISERROR(SEARCH("At Risk",D7)))</formula>
    </cfRule>
    <cfRule type="containsText" dxfId="47" priority="3" operator="containsText" text="On Track">
      <formula>NOT(ISERROR(SEARCH("On Track",D7)))</formula>
    </cfRule>
    <cfRule type="containsText" dxfId="46" priority="4" operator="containsText" text="Complete">
      <formula>NOT(ISERROR(SEARCH("Complete",D7)))</formula>
    </cfRule>
  </conditionalFormatting>
  <hyperlinks>
    <hyperlink ref="B5" r:id="rId1" xr:uid="{58ACBE79-A43D-484E-B9D7-4AAFC7713EF4}"/>
  </hyperlinks>
  <pageMargins left="0.7" right="0.7" top="0.75" bottom="0.75" header="0.3" footer="0.3"/>
  <pageSetup scale="45" fitToHeight="0" orientation="landscape" r:id="rId2"/>
  <headerFooter>
    <oddFooter>&amp;LConfidential - Do Not Distribute&amp;CPage &amp;P of &amp;N&amp;RQuality Program Implementation Plan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9B942B-5005-417C-A2D8-81A82F943F80}">
          <x14:formula1>
            <xm:f>'Reference &amp; Definitions'!$A$3:$A$7</xm:f>
          </x14:formula1>
          <xm:sqref>D7:D14</xm:sqref>
        </x14:dataValidation>
        <x14:dataValidation type="list" allowBlank="1" showInputMessage="1" showErrorMessage="1" xr:uid="{69E67DB4-C3E4-4BEB-B52C-895BC36770F2}">
          <x14:formula1>
            <xm:f>'Reference &amp; Definitions'!$D$3:$D$6</xm:f>
          </x14:formula1>
          <xm:sqref>L7</xm:sqref>
        </x14:dataValidation>
        <x14:dataValidation type="list" allowBlank="1" showInputMessage="1" showErrorMessage="1" xr:uid="{03F37D25-EB4B-4DB2-A273-DCA0491604B5}">
          <x14:formula1>
            <xm:f>'Reference &amp; Definitions'!$A$10:$A$19</xm:f>
          </x14:formula1>
          <xm:sqref>E7:E14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A1782-2A95-46B2-BE9A-3F1D4B6F8249}">
  <sheetPr>
    <pageSetUpPr fitToPage="1"/>
  </sheetPr>
  <dimension ref="A1:BJ14"/>
  <sheetViews>
    <sheetView showGridLines="0" topLeftCell="B1" zoomScale="80" zoomScaleNormal="80" workbookViewId="0">
      <pane ySplit="6" topLeftCell="A7" activePane="bottomLeft" state="frozen"/>
      <selection pane="bottomLeft" activeCell="B5" sqref="B5"/>
    </sheetView>
  </sheetViews>
  <sheetFormatPr defaultColWidth="8.89453125" defaultRowHeight="14.4" x14ac:dyDescent="0.55000000000000004"/>
  <cols>
    <col min="1" max="1" width="6" style="3" hidden="1" customWidth="1"/>
    <col min="2" max="2" width="21.734375" style="6" bestFit="1" customWidth="1"/>
    <col min="3" max="3" width="70.62890625" style="8" customWidth="1"/>
    <col min="4" max="4" width="32.3671875" style="5" customWidth="1"/>
    <col min="5" max="5" width="16.1015625" style="6" customWidth="1"/>
    <col min="6" max="6" width="12.5234375" style="7" customWidth="1"/>
    <col min="7" max="7" width="14.68359375" style="6" bestFit="1" customWidth="1"/>
    <col min="8" max="8" width="26.1015625" style="6" customWidth="1"/>
    <col min="9" max="21" width="6.3671875" style="6" customWidth="1"/>
    <col min="22" max="16384" width="8.89453125" style="6"/>
  </cols>
  <sheetData>
    <row r="1" spans="1:62" ht="14.4" customHeight="1" x14ac:dyDescent="0.55000000000000004">
      <c r="B1" s="1" t="s">
        <v>0</v>
      </c>
      <c r="C1" s="2"/>
      <c r="D1" s="85" t="s">
        <v>74</v>
      </c>
      <c r="E1" s="85"/>
      <c r="F1" s="85"/>
      <c r="G1" s="85"/>
      <c r="H1" s="85"/>
    </row>
    <row r="2" spans="1:62" ht="14.4" customHeight="1" x14ac:dyDescent="0.55000000000000004">
      <c r="B2" s="1" t="s">
        <v>1</v>
      </c>
      <c r="C2" s="2"/>
      <c r="D2" s="85"/>
      <c r="E2" s="85"/>
      <c r="F2" s="85"/>
      <c r="G2" s="85"/>
      <c r="H2" s="85"/>
    </row>
    <row r="3" spans="1:62" ht="14.4" customHeight="1" x14ac:dyDescent="0.55000000000000004">
      <c r="B3" s="1" t="s">
        <v>2</v>
      </c>
      <c r="C3" s="2"/>
      <c r="D3" s="85"/>
      <c r="E3" s="85"/>
      <c r="F3" s="85"/>
      <c r="G3" s="85"/>
      <c r="H3" s="85"/>
    </row>
    <row r="4" spans="1:62" ht="14.4" customHeight="1" x14ac:dyDescent="0.55000000000000004">
      <c r="B4" s="1" t="s">
        <v>3</v>
      </c>
      <c r="C4" s="2"/>
      <c r="D4" s="85"/>
      <c r="E4" s="85"/>
      <c r="F4" s="85"/>
      <c r="G4" s="85"/>
      <c r="H4" s="85"/>
    </row>
    <row r="5" spans="1:62" ht="54.6" customHeight="1" x14ac:dyDescent="0.55000000000000004">
      <c r="B5" s="88" t="s">
        <v>201</v>
      </c>
      <c r="D5" s="84"/>
      <c r="E5" s="84"/>
      <c r="F5" s="84"/>
      <c r="G5" s="84"/>
      <c r="H5" s="84"/>
    </row>
    <row r="6" spans="1:62" s="8" customFormat="1" ht="32.5" customHeight="1" x14ac:dyDescent="0.55000000000000004">
      <c r="A6" s="4"/>
      <c r="B6" s="17" t="s">
        <v>4</v>
      </c>
      <c r="C6" s="17" t="s">
        <v>25</v>
      </c>
      <c r="D6" s="17" t="s">
        <v>22</v>
      </c>
      <c r="E6" s="17" t="s">
        <v>6</v>
      </c>
      <c r="F6" s="17" t="s">
        <v>128</v>
      </c>
      <c r="G6" s="17" t="s">
        <v>80</v>
      </c>
      <c r="H6" s="17" t="s">
        <v>21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62" ht="43.2" x14ac:dyDescent="0.55000000000000004">
      <c r="B7" s="10">
        <f>ROW()-6</f>
        <v>1</v>
      </c>
      <c r="C7" s="11" t="s">
        <v>35</v>
      </c>
      <c r="D7" s="13" t="s">
        <v>129</v>
      </c>
      <c r="E7" s="14" t="s">
        <v>8</v>
      </c>
      <c r="F7" s="14">
        <v>45658</v>
      </c>
      <c r="G7" s="11">
        <f ca="1">NETWORKDAYS(F7,TODAY())</f>
        <v>229</v>
      </c>
      <c r="H7" s="62" t="s">
        <v>130</v>
      </c>
    </row>
    <row r="8" spans="1:62" ht="32.5" customHeight="1" x14ac:dyDescent="0.55000000000000004">
      <c r="B8" s="10">
        <f t="shared" ref="B8:B14" si="0">ROW()-6</f>
        <v>2</v>
      </c>
      <c r="C8" s="11"/>
      <c r="D8" s="13"/>
      <c r="E8" s="14" t="s">
        <v>9</v>
      </c>
      <c r="F8" s="14">
        <v>45659</v>
      </c>
      <c r="G8" s="11">
        <f t="shared" ref="G8:G14" ca="1" si="1">NETWORKDAYS(F8,TODAY())</f>
        <v>228</v>
      </c>
      <c r="H8" s="62"/>
    </row>
    <row r="9" spans="1:62" ht="32.5" customHeight="1" x14ac:dyDescent="0.55000000000000004">
      <c r="B9" s="10">
        <f t="shared" si="0"/>
        <v>3</v>
      </c>
      <c r="C9" s="11"/>
      <c r="D9" s="13"/>
      <c r="E9" s="14" t="s">
        <v>9</v>
      </c>
      <c r="F9" s="14">
        <v>45660</v>
      </c>
      <c r="G9" s="11">
        <f t="shared" ca="1" si="1"/>
        <v>227</v>
      </c>
      <c r="H9" s="62"/>
    </row>
    <row r="10" spans="1:62" ht="32.5" customHeight="1" x14ac:dyDescent="0.55000000000000004">
      <c r="B10" s="10">
        <f t="shared" si="0"/>
        <v>4</v>
      </c>
      <c r="C10" s="11"/>
      <c r="D10" s="13"/>
      <c r="E10" s="14" t="s">
        <v>9</v>
      </c>
      <c r="F10" s="14">
        <v>45661</v>
      </c>
      <c r="G10" s="11">
        <f t="shared" ca="1" si="1"/>
        <v>226</v>
      </c>
      <c r="H10" s="62"/>
    </row>
    <row r="11" spans="1:62" ht="32.5" customHeight="1" x14ac:dyDescent="0.55000000000000004">
      <c r="B11" s="10">
        <f t="shared" si="0"/>
        <v>5</v>
      </c>
      <c r="C11" s="11"/>
      <c r="D11" s="13"/>
      <c r="E11" s="14" t="s">
        <v>9</v>
      </c>
      <c r="F11" s="14">
        <v>45662</v>
      </c>
      <c r="G11" s="11">
        <f t="shared" ca="1" si="1"/>
        <v>226</v>
      </c>
      <c r="H11" s="62"/>
    </row>
    <row r="12" spans="1:62" ht="32.5" customHeight="1" x14ac:dyDescent="0.55000000000000004">
      <c r="B12" s="10">
        <f t="shared" si="0"/>
        <v>6</v>
      </c>
      <c r="C12" s="11"/>
      <c r="D12" s="13"/>
      <c r="E12" s="14" t="s">
        <v>9</v>
      </c>
      <c r="F12" s="14">
        <v>45663</v>
      </c>
      <c r="G12" s="11">
        <f t="shared" ca="1" si="1"/>
        <v>226</v>
      </c>
      <c r="H12" s="62"/>
    </row>
    <row r="13" spans="1:62" ht="32.5" customHeight="1" x14ac:dyDescent="0.55000000000000004">
      <c r="B13" s="10">
        <f t="shared" si="0"/>
        <v>7</v>
      </c>
      <c r="C13" s="11"/>
      <c r="D13" s="13"/>
      <c r="E13" s="14" t="s">
        <v>9</v>
      </c>
      <c r="F13" s="14">
        <v>45664</v>
      </c>
      <c r="G13" s="11">
        <f t="shared" ca="1" si="1"/>
        <v>225</v>
      </c>
      <c r="H13" s="62"/>
    </row>
    <row r="14" spans="1:62" ht="32.5" customHeight="1" x14ac:dyDescent="0.55000000000000004">
      <c r="B14" s="10">
        <f t="shared" si="0"/>
        <v>8</v>
      </c>
      <c r="C14" s="11"/>
      <c r="D14" s="13"/>
      <c r="E14" s="14" t="s">
        <v>9</v>
      </c>
      <c r="F14" s="14">
        <v>45665</v>
      </c>
      <c r="G14" s="11">
        <f t="shared" ca="1" si="1"/>
        <v>224</v>
      </c>
      <c r="H14" s="62"/>
    </row>
  </sheetData>
  <autoFilter ref="B6:G6" xr:uid="{00000000-0009-0000-0000-000000000000}"/>
  <mergeCells count="1">
    <mergeCell ref="D1:H5"/>
  </mergeCells>
  <conditionalFormatting sqref="B7:B14 C12">
    <cfRule type="expression" dxfId="45" priority="9">
      <formula>AND($C7=#REF!,ISBLANK($C7)=FALSE)</formula>
    </cfRule>
  </conditionalFormatting>
  <conditionalFormatting sqref="B7:H14 E8:E14">
    <cfRule type="expression" dxfId="44" priority="7">
      <formula>AND($C7=#REF!,ISBLANK($C7)=FALSE)</formula>
    </cfRule>
  </conditionalFormatting>
  <conditionalFormatting sqref="C7:E11 E8:E14 D12:E12 C13:E14 F7:H14">
    <cfRule type="expression" dxfId="43" priority="6">
      <formula>AND($C7=#REF!,ISBLANK($C7)=FALSE)</formula>
    </cfRule>
  </conditionalFormatting>
  <conditionalFormatting sqref="E7:E1048576">
    <cfRule type="containsText" dxfId="42" priority="1" operator="containsText" text="Past Due">
      <formula>NOT(ISERROR(SEARCH("Past Due",E7)))</formula>
    </cfRule>
    <cfRule type="containsText" dxfId="41" priority="2" operator="containsText" text="At Risk">
      <formula>NOT(ISERROR(SEARCH("At Risk",E7)))</formula>
    </cfRule>
    <cfRule type="containsText" dxfId="40" priority="3" operator="containsText" text="On Track">
      <formula>NOT(ISERROR(SEARCH("On Track",E7)))</formula>
    </cfRule>
    <cfRule type="containsText" dxfId="39" priority="4" operator="containsText" text="Complete">
      <formula>NOT(ISERROR(SEARCH("Complete",E7)))</formula>
    </cfRule>
  </conditionalFormatting>
  <hyperlinks>
    <hyperlink ref="B5" r:id="rId1" xr:uid="{DF61A8CE-0AD4-4129-A574-9863D077EA83}"/>
  </hyperlinks>
  <pageMargins left="0.7" right="0.7" top="0.75" bottom="0.75" header="0.3" footer="0.3"/>
  <pageSetup scale="45" fitToHeight="0" orientation="landscape" r:id="rId2"/>
  <headerFooter>
    <oddFooter>&amp;LConfidential - Do Not Distribute&amp;CPage &amp;P of &amp;N&amp;RQuality Program Implementation Plan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9DDAE6-6BE2-46DB-8F89-3AF352A08F96}">
          <x14:formula1>
            <xm:f>'Reference &amp; Definitions'!$A$3:$A$7</xm:f>
          </x14:formula1>
          <xm:sqref>E7:E14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8522-B042-4417-93B2-15E5EBEE7B48}">
  <sheetPr>
    <pageSetUpPr fitToPage="1"/>
  </sheetPr>
  <dimension ref="A1:BJ14"/>
  <sheetViews>
    <sheetView showGridLines="0" topLeftCell="B1" zoomScale="80" zoomScaleNormal="80" workbookViewId="0">
      <pane ySplit="6" topLeftCell="A7" activePane="bottomLeft" state="frozen"/>
      <selection activeCell="C5" sqref="C5"/>
      <selection pane="bottomLeft" activeCell="C5" sqref="C5"/>
    </sheetView>
  </sheetViews>
  <sheetFormatPr defaultColWidth="8.89453125" defaultRowHeight="14.4" x14ac:dyDescent="0.55000000000000004"/>
  <cols>
    <col min="1" max="1" width="6" style="3" hidden="1" customWidth="1"/>
    <col min="2" max="2" width="21.734375" style="6" bestFit="1" customWidth="1"/>
    <col min="3" max="3" width="57.83984375" style="8" customWidth="1"/>
    <col min="4" max="4" width="23.26171875" style="6" customWidth="1"/>
    <col min="5" max="5" width="16.1015625" style="6" customWidth="1"/>
    <col min="6" max="6" width="18.68359375" style="6" customWidth="1"/>
    <col min="7" max="8" width="16.62890625" style="5" customWidth="1"/>
    <col min="9" max="21" width="6.3671875" style="6" customWidth="1"/>
    <col min="22" max="16384" width="8.89453125" style="6"/>
  </cols>
  <sheetData>
    <row r="1" spans="1:62" ht="14.35" customHeight="1" x14ac:dyDescent="0.55000000000000004">
      <c r="B1" s="42" t="s">
        <v>0</v>
      </c>
      <c r="C1" s="43"/>
      <c r="D1" s="83" t="s">
        <v>121</v>
      </c>
      <c r="E1" s="83"/>
      <c r="F1" s="83"/>
      <c r="G1" s="83"/>
      <c r="H1" s="83"/>
    </row>
    <row r="2" spans="1:62" ht="14.35" customHeight="1" x14ac:dyDescent="0.55000000000000004">
      <c r="B2" s="44" t="s">
        <v>1</v>
      </c>
      <c r="C2" s="45"/>
      <c r="D2" s="83"/>
      <c r="E2" s="83"/>
      <c r="F2" s="83"/>
      <c r="G2" s="83"/>
      <c r="H2" s="83"/>
    </row>
    <row r="3" spans="1:62" ht="14.35" customHeight="1" x14ac:dyDescent="0.55000000000000004">
      <c r="B3" s="44" t="s">
        <v>2</v>
      </c>
      <c r="C3" s="45"/>
      <c r="D3" s="83"/>
      <c r="E3" s="83"/>
      <c r="F3" s="83"/>
      <c r="G3" s="83"/>
      <c r="H3" s="83"/>
    </row>
    <row r="4" spans="1:62" ht="14.7" customHeight="1" thickBot="1" x14ac:dyDescent="0.6">
      <c r="B4" s="46" t="s">
        <v>3</v>
      </c>
      <c r="C4" s="47"/>
      <c r="D4" s="83"/>
      <c r="E4" s="83"/>
      <c r="F4" s="83"/>
      <c r="G4" s="83"/>
      <c r="H4" s="83"/>
    </row>
    <row r="5" spans="1:62" ht="55.2" customHeight="1" x14ac:dyDescent="0.55000000000000004">
      <c r="B5" s="88" t="s">
        <v>201</v>
      </c>
      <c r="D5" s="84"/>
      <c r="E5" s="84"/>
      <c r="F5" s="84"/>
      <c r="G5" s="84"/>
      <c r="H5" s="84"/>
    </row>
    <row r="6" spans="1:62" s="8" customFormat="1" ht="32.5" customHeight="1" x14ac:dyDescent="0.55000000000000004">
      <c r="A6" s="4"/>
      <c r="B6" s="17" t="s">
        <v>75</v>
      </c>
      <c r="C6" s="17" t="s">
        <v>118</v>
      </c>
      <c r="D6" s="17" t="s">
        <v>82</v>
      </c>
      <c r="E6" s="17" t="s">
        <v>6</v>
      </c>
      <c r="F6" s="17" t="s">
        <v>78</v>
      </c>
      <c r="G6" s="17" t="s">
        <v>22</v>
      </c>
      <c r="H6" s="17" t="s">
        <v>123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62" ht="86.4" x14ac:dyDescent="0.55000000000000004">
      <c r="B7" s="12">
        <f>ROW()-6</f>
        <v>1</v>
      </c>
      <c r="C7" s="54" t="s">
        <v>122</v>
      </c>
      <c r="D7" s="12">
        <v>2</v>
      </c>
      <c r="E7" s="61" t="s">
        <v>9</v>
      </c>
      <c r="F7" s="61">
        <v>45670</v>
      </c>
      <c r="G7" s="12" t="s">
        <v>119</v>
      </c>
      <c r="H7" s="54" t="s">
        <v>124</v>
      </c>
    </row>
    <row r="8" spans="1:62" ht="32.5" customHeight="1" x14ac:dyDescent="0.55000000000000004">
      <c r="B8" s="12">
        <f t="shared" ref="B8:B14" si="0">ROW()-6</f>
        <v>2</v>
      </c>
      <c r="C8" s="54"/>
      <c r="D8" s="61"/>
      <c r="E8" s="61"/>
      <c r="F8" s="61"/>
      <c r="G8" s="12"/>
      <c r="H8" s="54"/>
    </row>
    <row r="9" spans="1:62" ht="32.5" customHeight="1" x14ac:dyDescent="0.55000000000000004">
      <c r="B9" s="12">
        <f t="shared" si="0"/>
        <v>3</v>
      </c>
      <c r="C9" s="54"/>
      <c r="D9" s="61"/>
      <c r="E9" s="61"/>
      <c r="F9" s="61"/>
      <c r="G9" s="12"/>
      <c r="H9" s="54"/>
    </row>
    <row r="10" spans="1:62" ht="32.5" customHeight="1" x14ac:dyDescent="0.55000000000000004">
      <c r="B10" s="12">
        <f t="shared" si="0"/>
        <v>4</v>
      </c>
      <c r="C10" s="54"/>
      <c r="D10" s="61"/>
      <c r="E10" s="61"/>
      <c r="F10" s="61"/>
      <c r="G10" s="12"/>
      <c r="H10" s="54"/>
    </row>
    <row r="11" spans="1:62" ht="32.5" customHeight="1" x14ac:dyDescent="0.55000000000000004">
      <c r="B11" s="12">
        <f t="shared" si="0"/>
        <v>5</v>
      </c>
      <c r="C11" s="54"/>
      <c r="D11" s="61"/>
      <c r="E11" s="61"/>
      <c r="F11" s="61"/>
      <c r="G11" s="12"/>
      <c r="H11" s="54"/>
    </row>
    <row r="12" spans="1:62" ht="32.5" customHeight="1" x14ac:dyDescent="0.55000000000000004">
      <c r="B12" s="12">
        <f t="shared" si="0"/>
        <v>6</v>
      </c>
      <c r="C12" s="54"/>
      <c r="D12" s="61"/>
      <c r="E12" s="61"/>
      <c r="F12" s="61"/>
      <c r="G12" s="12"/>
      <c r="H12" s="54"/>
    </row>
    <row r="13" spans="1:62" ht="32.5" customHeight="1" x14ac:dyDescent="0.55000000000000004">
      <c r="B13" s="12">
        <f t="shared" si="0"/>
        <v>7</v>
      </c>
      <c r="C13" s="54"/>
      <c r="D13" s="61"/>
      <c r="E13" s="61"/>
      <c r="F13" s="61"/>
      <c r="G13" s="12"/>
      <c r="H13" s="54"/>
    </row>
    <row r="14" spans="1:62" ht="32.5" customHeight="1" x14ac:dyDescent="0.55000000000000004">
      <c r="B14" s="12">
        <f t="shared" si="0"/>
        <v>8</v>
      </c>
      <c r="C14" s="54"/>
      <c r="D14" s="61"/>
      <c r="E14" s="61"/>
      <c r="F14" s="61"/>
      <c r="G14" s="12"/>
      <c r="H14" s="54"/>
    </row>
  </sheetData>
  <autoFilter ref="B6:G6" xr:uid="{00000000-0009-0000-0000-000000000000}"/>
  <mergeCells count="1">
    <mergeCell ref="D1:H5"/>
  </mergeCells>
  <conditionalFormatting sqref="B7:B14 C12">
    <cfRule type="expression" dxfId="38" priority="12">
      <formula>AND($C7=#REF!,ISBLANK($C7)=FALSE)</formula>
    </cfRule>
  </conditionalFormatting>
  <conditionalFormatting sqref="B7:H14">
    <cfRule type="expression" dxfId="37" priority="10">
      <formula>AND($C7=#REF!,ISBLANK($C7)=FALSE)</formula>
    </cfRule>
  </conditionalFormatting>
  <conditionalFormatting sqref="D7:E1048576">
    <cfRule type="containsText" dxfId="36" priority="1" operator="containsText" text="Past Due">
      <formula>NOT(ISERROR(SEARCH("Past Due",D7)))</formula>
    </cfRule>
    <cfRule type="containsText" dxfId="35" priority="2" operator="containsText" text="At Risk">
      <formula>NOT(ISERROR(SEARCH("At Risk",D7)))</formula>
    </cfRule>
    <cfRule type="containsText" dxfId="34" priority="3" operator="containsText" text="On Track">
      <formula>NOT(ISERROR(SEARCH("On Track",D7)))</formula>
    </cfRule>
    <cfRule type="containsText" dxfId="33" priority="4" operator="containsText" text="Complete">
      <formula>NOT(ISERROR(SEARCH("Complete",D7)))</formula>
    </cfRule>
  </conditionalFormatting>
  <conditionalFormatting sqref="D7:H14 C7:C11 C13:C14">
    <cfRule type="expression" dxfId="32" priority="9">
      <formula>AND($C7=#REF!,ISBLANK($C7)=FALSE)</formula>
    </cfRule>
  </conditionalFormatting>
  <dataValidations count="1">
    <dataValidation type="list" allowBlank="1" showInputMessage="1" showErrorMessage="1" sqref="E8:E14" xr:uid="{48A92FE4-AEE4-468C-8A11-3BC65983ACB0}">
      <formula1>#REF!</formula1>
    </dataValidation>
  </dataValidations>
  <hyperlinks>
    <hyperlink ref="B5" r:id="rId1" xr:uid="{071468BD-723B-4DBC-A929-67B130D161F6}"/>
  </hyperlinks>
  <pageMargins left="0.7" right="0.7" top="0.75" bottom="0.75" header="0.3" footer="0.3"/>
  <pageSetup scale="45" fitToHeight="0" orientation="landscape" r:id="rId2"/>
  <headerFooter>
    <oddFooter>&amp;LConfidential - Do Not Distribute&amp;CPage &amp;P of &amp;N&amp;RQuality Program Implementation Plan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223265-8812-4704-AF92-F2403224A655}">
          <x14:formula1>
            <xm:f>'Reference &amp; Definitions'!$A$3:$A$7</xm:f>
          </x14:formula1>
          <xm:sqref>E7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1CB4-F1D2-4888-AC7C-A1B003059694}">
  <sheetPr>
    <pageSetUpPr fitToPage="1"/>
  </sheetPr>
  <dimension ref="A1:BK14"/>
  <sheetViews>
    <sheetView showGridLines="0" topLeftCell="B1" zoomScale="80" zoomScaleNormal="80" workbookViewId="0">
      <pane ySplit="6" topLeftCell="A7" activePane="bottomLeft" state="frozen"/>
      <selection activeCell="C5" sqref="C5"/>
      <selection pane="bottomLeft" activeCell="C5" sqref="C5"/>
    </sheetView>
  </sheetViews>
  <sheetFormatPr defaultColWidth="8.89453125" defaultRowHeight="14.4" x14ac:dyDescent="0.55000000000000004"/>
  <cols>
    <col min="1" max="1" width="6" style="3" hidden="1" customWidth="1"/>
    <col min="2" max="2" width="15.1015625" style="6" bestFit="1" customWidth="1"/>
    <col min="3" max="3" width="70.62890625" style="8" customWidth="1"/>
    <col min="4" max="4" width="12.5234375" style="7" customWidth="1"/>
    <col min="5" max="5" width="16.62890625" style="5" customWidth="1"/>
    <col min="6" max="7" width="26.1015625" style="6" customWidth="1"/>
    <col min="8" max="8" width="16.1015625" style="6" customWidth="1"/>
    <col min="9" max="9" width="26.1015625" style="6" customWidth="1"/>
    <col min="10" max="22" width="6.3671875" style="6" customWidth="1"/>
    <col min="23" max="16384" width="8.89453125" style="6"/>
  </cols>
  <sheetData>
    <row r="1" spans="1:63" ht="14.35" customHeight="1" x14ac:dyDescent="0.55000000000000004">
      <c r="B1" s="1" t="s">
        <v>0</v>
      </c>
      <c r="C1" s="2"/>
      <c r="D1" s="83" t="s">
        <v>156</v>
      </c>
      <c r="E1" s="83"/>
      <c r="F1" s="83"/>
      <c r="G1" s="83"/>
      <c r="H1" s="83"/>
      <c r="I1" s="83"/>
    </row>
    <row r="2" spans="1:63" ht="14.35" customHeight="1" x14ac:dyDescent="0.55000000000000004">
      <c r="B2" s="1" t="s">
        <v>1</v>
      </c>
      <c r="C2" s="2"/>
      <c r="D2" s="83"/>
      <c r="E2" s="83"/>
      <c r="F2" s="83"/>
      <c r="G2" s="83"/>
      <c r="H2" s="83"/>
      <c r="I2" s="83"/>
    </row>
    <row r="3" spans="1:63" ht="14.35" customHeight="1" x14ac:dyDescent="0.55000000000000004">
      <c r="B3" s="1" t="s">
        <v>2</v>
      </c>
      <c r="C3" s="2"/>
      <c r="D3" s="83"/>
      <c r="E3" s="83"/>
      <c r="F3" s="83"/>
      <c r="G3" s="83"/>
      <c r="H3" s="83"/>
      <c r="I3" s="83"/>
    </row>
    <row r="4" spans="1:63" ht="14.35" customHeight="1" x14ac:dyDescent="0.55000000000000004">
      <c r="B4" s="1" t="s">
        <v>3</v>
      </c>
      <c r="C4" s="2"/>
      <c r="D4" s="83"/>
      <c r="E4" s="83"/>
      <c r="F4" s="83"/>
      <c r="G4" s="83"/>
      <c r="H4" s="83"/>
      <c r="I4" s="83"/>
    </row>
    <row r="5" spans="1:63" ht="45.9" customHeight="1" x14ac:dyDescent="0.55000000000000004">
      <c r="B5" s="88" t="s">
        <v>201</v>
      </c>
      <c r="D5" s="84"/>
      <c r="E5" s="84"/>
      <c r="F5" s="84"/>
      <c r="G5" s="84"/>
      <c r="H5" s="84"/>
      <c r="I5" s="84"/>
    </row>
    <row r="6" spans="1:63" s="8" customFormat="1" ht="32.4" customHeight="1" x14ac:dyDescent="0.55000000000000004">
      <c r="A6" s="4"/>
      <c r="B6" s="17" t="s">
        <v>139</v>
      </c>
      <c r="C6" s="17" t="s">
        <v>140</v>
      </c>
      <c r="D6" s="17" t="s">
        <v>143</v>
      </c>
      <c r="E6" s="17" t="s">
        <v>142</v>
      </c>
      <c r="F6" s="17" t="s">
        <v>144</v>
      </c>
      <c r="G6" s="17" t="s">
        <v>145</v>
      </c>
      <c r="H6" s="17" t="s">
        <v>6</v>
      </c>
      <c r="I6" s="17" t="s">
        <v>21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ht="34.75" customHeight="1" x14ac:dyDescent="0.55000000000000004">
      <c r="B7" s="10">
        <f>ROW()-6</f>
        <v>1</v>
      </c>
      <c r="C7" s="11" t="s">
        <v>141</v>
      </c>
      <c r="D7" s="14">
        <v>45658</v>
      </c>
      <c r="E7" s="13" t="s">
        <v>129</v>
      </c>
      <c r="F7" s="62" t="s">
        <v>154</v>
      </c>
      <c r="G7" s="62" t="s">
        <v>155</v>
      </c>
      <c r="H7" s="14" t="s">
        <v>149</v>
      </c>
      <c r="I7" s="62"/>
    </row>
    <row r="8" spans="1:63" ht="32.5" customHeight="1" x14ac:dyDescent="0.55000000000000004">
      <c r="B8" s="10">
        <f t="shared" ref="B8:B14" si="0">ROW()-6</f>
        <v>2</v>
      </c>
      <c r="C8" s="11"/>
      <c r="D8" s="14">
        <v>45659</v>
      </c>
      <c r="E8" s="13"/>
      <c r="F8" s="62"/>
      <c r="G8" s="62"/>
      <c r="H8" s="14"/>
      <c r="I8" s="62"/>
    </row>
    <row r="9" spans="1:63" ht="32.5" customHeight="1" x14ac:dyDescent="0.55000000000000004">
      <c r="B9" s="10">
        <f t="shared" si="0"/>
        <v>3</v>
      </c>
      <c r="C9" s="11"/>
      <c r="D9" s="14">
        <v>45660</v>
      </c>
      <c r="E9" s="13"/>
      <c r="F9" s="62"/>
      <c r="G9" s="62"/>
      <c r="H9" s="14"/>
      <c r="I9" s="62"/>
    </row>
    <row r="10" spans="1:63" ht="32.5" customHeight="1" x14ac:dyDescent="0.55000000000000004">
      <c r="B10" s="10">
        <f t="shared" si="0"/>
        <v>4</v>
      </c>
      <c r="C10" s="11"/>
      <c r="D10" s="14">
        <v>45661</v>
      </c>
      <c r="E10" s="13"/>
      <c r="F10" s="62"/>
      <c r="G10" s="62"/>
      <c r="H10" s="14"/>
      <c r="I10" s="62"/>
    </row>
    <row r="11" spans="1:63" ht="32.5" customHeight="1" x14ac:dyDescent="0.55000000000000004">
      <c r="B11" s="10">
        <f t="shared" si="0"/>
        <v>5</v>
      </c>
      <c r="C11" s="11"/>
      <c r="D11" s="14">
        <v>45662</v>
      </c>
      <c r="E11" s="13"/>
      <c r="F11" s="62"/>
      <c r="G11" s="62"/>
      <c r="H11" s="14"/>
      <c r="I11" s="62"/>
    </row>
    <row r="12" spans="1:63" ht="32.5" customHeight="1" x14ac:dyDescent="0.55000000000000004">
      <c r="B12" s="10">
        <f t="shared" si="0"/>
        <v>6</v>
      </c>
      <c r="C12" s="11"/>
      <c r="D12" s="14">
        <v>45663</v>
      </c>
      <c r="E12" s="13"/>
      <c r="F12" s="62"/>
      <c r="G12" s="62"/>
      <c r="H12" s="14"/>
      <c r="I12" s="62"/>
    </row>
    <row r="13" spans="1:63" ht="32.5" customHeight="1" x14ac:dyDescent="0.55000000000000004">
      <c r="B13" s="10">
        <f t="shared" si="0"/>
        <v>7</v>
      </c>
      <c r="C13" s="11"/>
      <c r="D13" s="14">
        <v>45664</v>
      </c>
      <c r="E13" s="13"/>
      <c r="F13" s="62"/>
      <c r="G13" s="62"/>
      <c r="H13" s="14"/>
      <c r="I13" s="62"/>
    </row>
    <row r="14" spans="1:63" ht="32.5" customHeight="1" x14ac:dyDescent="0.55000000000000004">
      <c r="B14" s="10">
        <f t="shared" si="0"/>
        <v>8</v>
      </c>
      <c r="C14" s="11"/>
      <c r="D14" s="14">
        <v>45665</v>
      </c>
      <c r="E14" s="13"/>
      <c r="F14" s="62"/>
      <c r="G14" s="62"/>
      <c r="H14" s="14"/>
      <c r="I14" s="62"/>
    </row>
  </sheetData>
  <autoFilter ref="B6:H6" xr:uid="{00000000-0009-0000-0000-000000000000}"/>
  <mergeCells count="1">
    <mergeCell ref="D1:I5"/>
  </mergeCells>
  <conditionalFormatting sqref="B7:B14 C12:D12">
    <cfRule type="expression" dxfId="31" priority="8">
      <formula>AND($C7=#REF!,ISBLANK($C7)=FALSE)</formula>
    </cfRule>
  </conditionalFormatting>
  <conditionalFormatting sqref="B7:I14">
    <cfRule type="expression" dxfId="30" priority="6">
      <formula>AND($C7=#REF!,ISBLANK($C7)=FALSE)</formula>
    </cfRule>
  </conditionalFormatting>
  <conditionalFormatting sqref="F7:I14 C7:E11 D7:D14 E12 C13:E14">
    <cfRule type="expression" dxfId="29" priority="5">
      <formula>AND($C7=#REF!,ISBLANK($C7)=FALSE)</formula>
    </cfRule>
  </conditionalFormatting>
  <conditionalFormatting sqref="H7:H1048576">
    <cfRule type="containsText" dxfId="28" priority="1" operator="containsText" text="Past Due">
      <formula>NOT(ISERROR(SEARCH("Past Due",H7)))</formula>
    </cfRule>
    <cfRule type="containsText" dxfId="27" priority="2" operator="containsText" text="At Risk">
      <formula>NOT(ISERROR(SEARCH("At Risk",H7)))</formula>
    </cfRule>
    <cfRule type="containsText" dxfId="26" priority="3" operator="containsText" text="On Track">
      <formula>NOT(ISERROR(SEARCH("On Track",H7)))</formula>
    </cfRule>
    <cfRule type="containsText" dxfId="25" priority="4" operator="containsText" text="Complete">
      <formula>NOT(ISERROR(SEARCH("Complete",H7)))</formula>
    </cfRule>
  </conditionalFormatting>
  <hyperlinks>
    <hyperlink ref="B5" r:id="rId1" xr:uid="{450BE98B-0742-4FA7-9853-C422EE3BB01B}"/>
  </hyperlinks>
  <pageMargins left="0.7" right="0.7" top="0.75" bottom="0.75" header="0.3" footer="0.3"/>
  <pageSetup scale="45" fitToHeight="0" orientation="landscape" r:id="rId2"/>
  <headerFooter>
    <oddFooter>&amp;LConfidential - Do Not Distribute&amp;CPage &amp;P of &amp;N&amp;RQuality Program Implementation Plan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FAEF0F-4E67-4BE0-8254-85DDD4E9264F}">
          <x14:formula1>
            <xm:f>'Reference &amp; Definitions'!$D$10:$D$13</xm:f>
          </x14:formula1>
          <xm:sqref>H7:H14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0346-E26A-47BE-8D1C-33F42E22A990}">
  <sheetPr>
    <pageSetUpPr fitToPage="1"/>
  </sheetPr>
  <dimension ref="A1:BJ14"/>
  <sheetViews>
    <sheetView showGridLines="0" topLeftCell="B1" zoomScale="80" zoomScaleNormal="80" workbookViewId="0">
      <pane ySplit="6" topLeftCell="A7" activePane="bottomLeft" state="frozen"/>
      <selection activeCell="C5" sqref="C5"/>
      <selection pane="bottomLeft" activeCell="G6" sqref="G1:G1048576"/>
    </sheetView>
  </sheetViews>
  <sheetFormatPr defaultColWidth="8.89453125" defaultRowHeight="14.4" x14ac:dyDescent="0.55000000000000004"/>
  <cols>
    <col min="1" max="1" width="6" style="3" hidden="1" customWidth="1"/>
    <col min="2" max="2" width="21.734375" style="6" bestFit="1" customWidth="1"/>
    <col min="3" max="3" width="70.62890625" style="8" customWidth="1"/>
    <col min="4" max="4" width="12.5234375" style="7" customWidth="1"/>
    <col min="5" max="5" width="16.62890625" style="5" customWidth="1"/>
    <col min="6" max="6" width="26.1015625" style="6" customWidth="1"/>
    <col min="7" max="7" width="16.1015625" style="6" customWidth="1"/>
    <col min="8" max="8" width="26.1015625" style="6" customWidth="1"/>
    <col min="9" max="21" width="6.3671875" style="6" customWidth="1"/>
    <col min="22" max="16384" width="8.89453125" style="6"/>
  </cols>
  <sheetData>
    <row r="1" spans="1:62" ht="14.35" customHeight="1" x14ac:dyDescent="0.55000000000000004">
      <c r="B1" s="1" t="s">
        <v>0</v>
      </c>
      <c r="C1" s="2"/>
      <c r="D1" s="83" t="s">
        <v>163</v>
      </c>
      <c r="E1" s="83"/>
      <c r="F1" s="83"/>
      <c r="G1" s="83"/>
      <c r="H1" s="83"/>
    </row>
    <row r="2" spans="1:62" ht="14.35" customHeight="1" x14ac:dyDescent="0.55000000000000004">
      <c r="B2" s="1" t="s">
        <v>1</v>
      </c>
      <c r="C2" s="2"/>
      <c r="D2" s="83"/>
      <c r="E2" s="83"/>
      <c r="F2" s="83"/>
      <c r="G2" s="83"/>
      <c r="H2" s="83"/>
    </row>
    <row r="3" spans="1:62" ht="14.35" customHeight="1" x14ac:dyDescent="0.55000000000000004">
      <c r="B3" s="1" t="s">
        <v>2</v>
      </c>
      <c r="C3" s="2"/>
      <c r="D3" s="83"/>
      <c r="E3" s="83"/>
      <c r="F3" s="83"/>
      <c r="G3" s="83"/>
      <c r="H3" s="83"/>
    </row>
    <row r="4" spans="1:62" ht="14.35" customHeight="1" x14ac:dyDescent="0.55000000000000004">
      <c r="B4" s="1" t="s">
        <v>3</v>
      </c>
      <c r="C4" s="2"/>
      <c r="D4" s="83"/>
      <c r="E4" s="83"/>
      <c r="F4" s="83"/>
      <c r="G4" s="83"/>
      <c r="H4" s="83"/>
    </row>
    <row r="5" spans="1:62" ht="48.6" customHeight="1" x14ac:dyDescent="0.55000000000000004">
      <c r="B5" s="88" t="s">
        <v>201</v>
      </c>
      <c r="D5" s="84"/>
      <c r="E5" s="84"/>
      <c r="F5" s="84"/>
      <c r="G5" s="84"/>
      <c r="H5" s="84"/>
    </row>
    <row r="6" spans="1:62" s="8" customFormat="1" ht="32.5" customHeight="1" x14ac:dyDescent="0.55000000000000004">
      <c r="A6" s="4"/>
      <c r="B6" s="17" t="s">
        <v>157</v>
      </c>
      <c r="C6" s="17" t="s">
        <v>158</v>
      </c>
      <c r="D6" s="17" t="s">
        <v>159</v>
      </c>
      <c r="E6" s="17" t="s">
        <v>160</v>
      </c>
      <c r="F6" s="17" t="s">
        <v>82</v>
      </c>
      <c r="G6" s="17" t="s">
        <v>6</v>
      </c>
      <c r="H6" s="17" t="s">
        <v>161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62" ht="34.75" customHeight="1" x14ac:dyDescent="0.55000000000000004">
      <c r="B7" s="10">
        <f>ROW()-6</f>
        <v>1</v>
      </c>
      <c r="C7" s="11" t="s">
        <v>164</v>
      </c>
      <c r="D7" s="14">
        <v>45658</v>
      </c>
      <c r="E7" s="13" t="s">
        <v>129</v>
      </c>
      <c r="F7" s="62" t="s">
        <v>165</v>
      </c>
      <c r="G7" s="14" t="s">
        <v>149</v>
      </c>
      <c r="H7" s="14">
        <v>45658</v>
      </c>
    </row>
    <row r="8" spans="1:62" ht="32.5" customHeight="1" x14ac:dyDescent="0.55000000000000004">
      <c r="B8" s="10">
        <f t="shared" ref="B8:B14" si="0">ROW()-6</f>
        <v>2</v>
      </c>
      <c r="C8" s="11"/>
      <c r="D8" s="14">
        <v>45659</v>
      </c>
      <c r="E8" s="13"/>
      <c r="F8" s="62"/>
      <c r="G8" s="14"/>
      <c r="H8" s="14">
        <v>45659</v>
      </c>
    </row>
    <row r="9" spans="1:62" ht="32.5" customHeight="1" x14ac:dyDescent="0.55000000000000004">
      <c r="B9" s="10">
        <f t="shared" si="0"/>
        <v>3</v>
      </c>
      <c r="C9" s="11"/>
      <c r="D9" s="14">
        <v>45660</v>
      </c>
      <c r="E9" s="13"/>
      <c r="F9" s="62"/>
      <c r="G9" s="14"/>
      <c r="H9" s="14">
        <v>45660</v>
      </c>
    </row>
    <row r="10" spans="1:62" ht="32.5" customHeight="1" x14ac:dyDescent="0.55000000000000004">
      <c r="B10" s="10">
        <f t="shared" si="0"/>
        <v>4</v>
      </c>
      <c r="C10" s="11"/>
      <c r="D10" s="14">
        <v>45661</v>
      </c>
      <c r="E10" s="13"/>
      <c r="F10" s="62"/>
      <c r="G10" s="14"/>
      <c r="H10" s="14">
        <v>45661</v>
      </c>
    </row>
    <row r="11" spans="1:62" ht="32.5" customHeight="1" x14ac:dyDescent="0.55000000000000004">
      <c r="B11" s="10">
        <f t="shared" si="0"/>
        <v>5</v>
      </c>
      <c r="C11" s="11"/>
      <c r="D11" s="14">
        <v>45662</v>
      </c>
      <c r="E11" s="13"/>
      <c r="F11" s="62"/>
      <c r="G11" s="14"/>
      <c r="H11" s="14">
        <v>45662</v>
      </c>
    </row>
    <row r="12" spans="1:62" ht="32.5" customHeight="1" x14ac:dyDescent="0.55000000000000004">
      <c r="B12" s="10">
        <f t="shared" si="0"/>
        <v>6</v>
      </c>
      <c r="C12" s="11"/>
      <c r="D12" s="14">
        <v>45663</v>
      </c>
      <c r="E12" s="13"/>
      <c r="F12" s="62"/>
      <c r="G12" s="14"/>
      <c r="H12" s="14">
        <v>45663</v>
      </c>
    </row>
    <row r="13" spans="1:62" ht="32.5" customHeight="1" x14ac:dyDescent="0.55000000000000004">
      <c r="B13" s="10">
        <f t="shared" si="0"/>
        <v>7</v>
      </c>
      <c r="C13" s="11"/>
      <c r="D13" s="14">
        <v>45664</v>
      </c>
      <c r="E13" s="13"/>
      <c r="F13" s="62"/>
      <c r="G13" s="14"/>
      <c r="H13" s="14">
        <v>45664</v>
      </c>
    </row>
    <row r="14" spans="1:62" ht="32.5" customHeight="1" x14ac:dyDescent="0.55000000000000004">
      <c r="B14" s="10">
        <f t="shared" si="0"/>
        <v>8</v>
      </c>
      <c r="C14" s="11"/>
      <c r="D14" s="14">
        <v>45665</v>
      </c>
      <c r="E14" s="13"/>
      <c r="F14" s="62"/>
      <c r="G14" s="14"/>
      <c r="H14" s="14">
        <v>45665</v>
      </c>
    </row>
  </sheetData>
  <autoFilter ref="B6:G6" xr:uid="{00000000-0009-0000-0000-000000000000}"/>
  <mergeCells count="1">
    <mergeCell ref="D1:H5"/>
  </mergeCells>
  <conditionalFormatting sqref="B7:B14 C12:D12">
    <cfRule type="expression" dxfId="24" priority="10">
      <formula>AND($C7=#REF!,ISBLANK($C7)=FALSE)</formula>
    </cfRule>
  </conditionalFormatting>
  <conditionalFormatting sqref="B7:H14 D12">
    <cfRule type="expression" dxfId="23" priority="8">
      <formula>AND($C7=#REF!,ISBLANK($C7)=FALSE)</formula>
    </cfRule>
  </conditionalFormatting>
  <conditionalFormatting sqref="F7:H14 C7:E11 D12:E12 C13:E14">
    <cfRule type="expression" dxfId="22" priority="7">
      <formula>AND($C7=#REF!,ISBLANK($C7)=FALSE)</formula>
    </cfRule>
  </conditionalFormatting>
  <conditionalFormatting sqref="G7:G1048576">
    <cfRule type="containsText" dxfId="21" priority="3" operator="containsText" text="Past Due">
      <formula>NOT(ISERROR(SEARCH("Past Due",G7)))</formula>
    </cfRule>
    <cfRule type="containsText" dxfId="20" priority="4" operator="containsText" text="At Risk">
      <formula>NOT(ISERROR(SEARCH("At Risk",G7)))</formula>
    </cfRule>
    <cfRule type="containsText" dxfId="19" priority="5" operator="containsText" text="On Track">
      <formula>NOT(ISERROR(SEARCH("On Track",G7)))</formula>
    </cfRule>
    <cfRule type="containsText" dxfId="18" priority="6" operator="containsText" text="Complete">
      <formula>NOT(ISERROR(SEARCH("Complete",G7)))</formula>
    </cfRule>
  </conditionalFormatting>
  <conditionalFormatting sqref="H12">
    <cfRule type="expression" dxfId="17" priority="1">
      <formula>AND($C12=#REF!,ISBLANK($C12)=FALSE)</formula>
    </cfRule>
    <cfRule type="expression" dxfId="16" priority="2">
      <formula>AND($C12=#REF!,ISBLANK($C12)=FALSE)</formula>
    </cfRule>
  </conditionalFormatting>
  <hyperlinks>
    <hyperlink ref="B5" r:id="rId1" xr:uid="{B622C34B-A631-4A8E-8EF9-08D4E8B28917}"/>
  </hyperlinks>
  <pageMargins left="0.7" right="0.7" top="0.75" bottom="0.75" header="0.3" footer="0.3"/>
  <pageSetup scale="45" fitToHeight="0" orientation="landscape" r:id="rId2"/>
  <headerFooter>
    <oddFooter>&amp;LConfidential - Do Not Distribute&amp;CPage &amp;P of &amp;N&amp;RQuality Program Implementation Plan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32D8E5-E90E-476D-AAC8-A50EA3B64227}">
          <x14:formula1>
            <xm:f>'Reference &amp; Definitions'!$D$10:$D$13</xm:f>
          </x14:formula1>
          <xm:sqref>G7:G14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2216-1C90-4182-AC4D-D9F1384B265D}">
  <sheetPr>
    <pageSetUpPr fitToPage="1"/>
  </sheetPr>
  <dimension ref="A1:BK14"/>
  <sheetViews>
    <sheetView showGridLines="0" topLeftCell="B1" zoomScale="80" zoomScaleNormal="80" workbookViewId="0">
      <pane ySplit="6" topLeftCell="A7" activePane="bottomLeft" state="frozen"/>
      <selection activeCell="C5" sqref="C5"/>
      <selection pane="bottomLeft" activeCell="C5" sqref="C5"/>
    </sheetView>
  </sheetViews>
  <sheetFormatPr defaultColWidth="8.89453125" defaultRowHeight="14.4" x14ac:dyDescent="0.55000000000000004"/>
  <cols>
    <col min="1" max="1" width="6" style="3" hidden="1" customWidth="1"/>
    <col min="2" max="2" width="21.734375" style="6" bestFit="1" customWidth="1"/>
    <col min="3" max="3" width="70.62890625" style="8" customWidth="1"/>
    <col min="4" max="4" width="28.05078125" style="7" customWidth="1"/>
    <col min="5" max="5" width="16.62890625" style="5" customWidth="1"/>
    <col min="6" max="6" width="26.1015625" style="6" customWidth="1"/>
    <col min="7" max="7" width="16.1015625" style="6" customWidth="1"/>
    <col min="8" max="8" width="19.41796875" style="6" customWidth="1"/>
    <col min="9" max="9" width="26.1015625" style="6" customWidth="1"/>
    <col min="10" max="22" width="6.3671875" style="6" customWidth="1"/>
    <col min="23" max="16384" width="8.89453125" style="6"/>
  </cols>
  <sheetData>
    <row r="1" spans="1:63" ht="14.35" customHeight="1" x14ac:dyDescent="0.55000000000000004">
      <c r="B1" s="1" t="s">
        <v>0</v>
      </c>
      <c r="C1" s="2"/>
      <c r="D1" s="83" t="s">
        <v>166</v>
      </c>
      <c r="E1" s="83"/>
      <c r="F1" s="83"/>
      <c r="G1" s="83"/>
      <c r="H1" s="83"/>
      <c r="I1" s="83"/>
    </row>
    <row r="2" spans="1:63" ht="14.35" customHeight="1" x14ac:dyDescent="0.55000000000000004">
      <c r="B2" s="1" t="s">
        <v>1</v>
      </c>
      <c r="C2" s="2"/>
      <c r="D2" s="83"/>
      <c r="E2" s="83"/>
      <c r="F2" s="83"/>
      <c r="G2" s="83"/>
      <c r="H2" s="83"/>
      <c r="I2" s="83"/>
    </row>
    <row r="3" spans="1:63" ht="14.35" customHeight="1" x14ac:dyDescent="0.55000000000000004">
      <c r="B3" s="1" t="s">
        <v>2</v>
      </c>
      <c r="C3" s="2"/>
      <c r="D3" s="83"/>
      <c r="E3" s="83"/>
      <c r="F3" s="83"/>
      <c r="G3" s="83"/>
      <c r="H3" s="83"/>
      <c r="I3" s="83"/>
    </row>
    <row r="4" spans="1:63" ht="14.35" customHeight="1" x14ac:dyDescent="0.55000000000000004">
      <c r="B4" s="1" t="s">
        <v>3</v>
      </c>
      <c r="C4" s="2"/>
      <c r="D4" s="83"/>
      <c r="E4" s="83"/>
      <c r="F4" s="83"/>
      <c r="G4" s="83"/>
      <c r="H4" s="83"/>
      <c r="I4" s="83"/>
    </row>
    <row r="5" spans="1:63" ht="51.6" customHeight="1" x14ac:dyDescent="0.55000000000000004">
      <c r="B5" s="88" t="s">
        <v>201</v>
      </c>
      <c r="D5" s="84"/>
      <c r="E5" s="84"/>
      <c r="F5" s="84"/>
      <c r="G5" s="84"/>
      <c r="H5" s="84"/>
      <c r="I5" s="84"/>
    </row>
    <row r="6" spans="1:63" s="8" customFormat="1" ht="43.2" x14ac:dyDescent="0.55000000000000004">
      <c r="A6" s="4"/>
      <c r="B6" s="17" t="s">
        <v>167</v>
      </c>
      <c r="C6" s="17" t="s">
        <v>168</v>
      </c>
      <c r="D6" s="17" t="s">
        <v>169</v>
      </c>
      <c r="E6" s="17" t="s">
        <v>170</v>
      </c>
      <c r="F6" s="17" t="s">
        <v>171</v>
      </c>
      <c r="G6" s="17" t="s">
        <v>172</v>
      </c>
      <c r="H6" s="17" t="s">
        <v>173</v>
      </c>
      <c r="I6" s="17" t="s">
        <v>21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x14ac:dyDescent="0.55000000000000004">
      <c r="B7" s="10">
        <f>ROW()-6</f>
        <v>1</v>
      </c>
      <c r="C7" s="11" t="s">
        <v>119</v>
      </c>
      <c r="D7" s="10" t="s">
        <v>174</v>
      </c>
      <c r="E7" s="75" t="s">
        <v>175</v>
      </c>
      <c r="F7" s="61" t="s">
        <v>176</v>
      </c>
      <c r="G7" s="14" t="s">
        <v>177</v>
      </c>
      <c r="H7" s="14" t="s">
        <v>178</v>
      </c>
      <c r="I7" s="10"/>
    </row>
    <row r="8" spans="1:63" ht="32.5" customHeight="1" x14ac:dyDescent="0.55000000000000004">
      <c r="B8" s="10">
        <f t="shared" ref="B8:B14" si="0">ROW()-6</f>
        <v>2</v>
      </c>
      <c r="C8" s="11"/>
      <c r="D8" s="10"/>
      <c r="E8" s="10"/>
      <c r="F8" s="61"/>
      <c r="G8" s="14"/>
      <c r="H8" s="14"/>
      <c r="I8" s="10"/>
    </row>
    <row r="9" spans="1:63" ht="32.5" customHeight="1" x14ac:dyDescent="0.55000000000000004">
      <c r="B9" s="10">
        <f t="shared" si="0"/>
        <v>3</v>
      </c>
      <c r="C9" s="11"/>
      <c r="D9" s="10"/>
      <c r="E9" s="10"/>
      <c r="F9" s="61"/>
      <c r="G9" s="14"/>
      <c r="H9" s="14"/>
      <c r="I9" s="10"/>
    </row>
    <row r="10" spans="1:63" ht="32.5" customHeight="1" x14ac:dyDescent="0.55000000000000004">
      <c r="B10" s="10">
        <f t="shared" si="0"/>
        <v>4</v>
      </c>
      <c r="C10" s="11"/>
      <c r="D10" s="10"/>
      <c r="E10" s="10"/>
      <c r="F10" s="61"/>
      <c r="G10" s="14"/>
      <c r="H10" s="14"/>
      <c r="I10" s="10"/>
    </row>
    <row r="11" spans="1:63" ht="32.5" customHeight="1" x14ac:dyDescent="0.55000000000000004">
      <c r="B11" s="10">
        <f t="shared" si="0"/>
        <v>5</v>
      </c>
      <c r="C11" s="11"/>
      <c r="D11" s="10"/>
      <c r="E11" s="10"/>
      <c r="F11" s="61"/>
      <c r="G11" s="14"/>
      <c r="H11" s="14"/>
      <c r="I11" s="10"/>
    </row>
    <row r="12" spans="1:63" ht="32.5" customHeight="1" x14ac:dyDescent="0.55000000000000004">
      <c r="B12" s="10">
        <f t="shared" si="0"/>
        <v>6</v>
      </c>
      <c r="C12" s="11"/>
      <c r="D12" s="10"/>
      <c r="E12" s="10"/>
      <c r="F12" s="61"/>
      <c r="G12" s="14"/>
      <c r="H12" s="14"/>
      <c r="I12" s="10"/>
    </row>
    <row r="13" spans="1:63" ht="32.5" customHeight="1" x14ac:dyDescent="0.55000000000000004">
      <c r="B13" s="10">
        <f t="shared" si="0"/>
        <v>7</v>
      </c>
      <c r="C13" s="11"/>
      <c r="D13" s="10"/>
      <c r="E13" s="10"/>
      <c r="F13" s="61"/>
      <c r="G13" s="14"/>
      <c r="H13" s="14"/>
      <c r="I13" s="10"/>
    </row>
    <row r="14" spans="1:63" ht="32.5" customHeight="1" x14ac:dyDescent="0.55000000000000004">
      <c r="B14" s="10">
        <f t="shared" si="0"/>
        <v>8</v>
      </c>
      <c r="C14" s="11"/>
      <c r="D14" s="10"/>
      <c r="E14" s="10"/>
      <c r="F14" s="61"/>
      <c r="G14" s="14"/>
      <c r="H14" s="14"/>
      <c r="I14" s="10"/>
    </row>
  </sheetData>
  <autoFilter ref="B6:G6" xr:uid="{00000000-0009-0000-0000-000000000000}"/>
  <mergeCells count="1">
    <mergeCell ref="D1:I5"/>
  </mergeCells>
  <conditionalFormatting sqref="B7:B14 C12:D12">
    <cfRule type="expression" dxfId="15" priority="10">
      <formula>AND($C7=#REF!,ISBLANK($C7)=FALSE)</formula>
    </cfRule>
  </conditionalFormatting>
  <conditionalFormatting sqref="B7:I14 D12">
    <cfRule type="expression" dxfId="14" priority="8">
      <formula>AND($C7=#REF!,ISBLANK($C7)=FALSE)</formula>
    </cfRule>
  </conditionalFormatting>
  <conditionalFormatting sqref="F7:I14 C7:E11 D12:E12 C13:E14">
    <cfRule type="expression" dxfId="13" priority="7">
      <formula>AND($C7=#REF!,ISBLANK($C7)=FALSE)</formula>
    </cfRule>
  </conditionalFormatting>
  <conditionalFormatting sqref="G7:H1048576">
    <cfRule type="containsText" dxfId="12" priority="3" operator="containsText" text="Past Due">
      <formula>NOT(ISERROR(SEARCH("Past Due",G7)))</formula>
    </cfRule>
    <cfRule type="containsText" dxfId="11" priority="4" operator="containsText" text="At Risk">
      <formula>NOT(ISERROR(SEARCH("At Risk",G7)))</formula>
    </cfRule>
    <cfRule type="containsText" dxfId="10" priority="5" operator="containsText" text="On Track">
      <formula>NOT(ISERROR(SEARCH("On Track",G7)))</formula>
    </cfRule>
    <cfRule type="containsText" dxfId="9" priority="6" operator="containsText" text="Complete">
      <formula>NOT(ISERROR(SEARCH("Complete",G7)))</formula>
    </cfRule>
  </conditionalFormatting>
  <conditionalFormatting sqref="I12">
    <cfRule type="expression" dxfId="8" priority="1">
      <formula>AND($C12=#REF!,ISBLANK($C12)=FALSE)</formula>
    </cfRule>
    <cfRule type="expression" dxfId="7" priority="2">
      <formula>AND($C12=#REF!,ISBLANK($C12)=FALSE)</formula>
    </cfRule>
  </conditionalFormatting>
  <hyperlinks>
    <hyperlink ref="E7" r:id="rId1" xr:uid="{D37DF8F9-6D6F-4CE7-A8A3-3F264C7AFAB1}"/>
    <hyperlink ref="B5" r:id="rId2" xr:uid="{36E23058-F263-4AB6-BCA0-3A3355E2499A}"/>
  </hyperlinks>
  <pageMargins left="0.7" right="0.7" top="0.75" bottom="0.75" header="0.3" footer="0.3"/>
  <pageSetup scale="45" fitToHeight="0" orientation="landscape" r:id="rId3"/>
  <headerFooter>
    <oddFooter>&amp;LConfidential - Do Not Distribute&amp;CPage &amp;P of &amp;N&amp;RQuality Program Implementation Plan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0C25-2F26-466C-B880-DEF82A009F30}">
  <sheetPr>
    <pageSetUpPr fitToPage="1"/>
  </sheetPr>
  <dimension ref="A1:BI25"/>
  <sheetViews>
    <sheetView showGridLines="0" tabSelected="1" topLeftCell="B1" zoomScale="80" zoomScaleNormal="80" workbookViewId="0">
      <pane ySplit="6" topLeftCell="A7" activePane="bottomLeft" state="frozen"/>
      <selection activeCell="C5" sqref="C5"/>
      <selection pane="bottomLeft" activeCell="C5" sqref="C5"/>
    </sheetView>
  </sheetViews>
  <sheetFormatPr defaultColWidth="8.89453125" defaultRowHeight="14.4" x14ac:dyDescent="0.55000000000000004"/>
  <cols>
    <col min="1" max="1" width="6" style="3" hidden="1" customWidth="1"/>
    <col min="2" max="2" width="27.7890625" style="6" customWidth="1"/>
    <col min="3" max="3" width="19.47265625" style="8" customWidth="1"/>
    <col min="4" max="4" width="17.9453125" style="7" bestFit="1" customWidth="1"/>
    <col min="5" max="5" width="16.62890625" style="5" customWidth="1"/>
    <col min="6" max="6" width="16.1015625" style="6" customWidth="1"/>
    <col min="7" max="7" width="19.41796875" style="6" customWidth="1"/>
    <col min="8" max="20" width="6.3671875" style="6" customWidth="1"/>
    <col min="21" max="16384" width="8.89453125" style="6"/>
  </cols>
  <sheetData>
    <row r="1" spans="1:61" ht="14.35" customHeight="1" x14ac:dyDescent="0.55000000000000004">
      <c r="B1" s="1" t="s">
        <v>0</v>
      </c>
      <c r="C1" s="2"/>
      <c r="D1" s="83" t="s">
        <v>186</v>
      </c>
      <c r="E1" s="83"/>
      <c r="F1" s="83"/>
      <c r="G1" s="83"/>
    </row>
    <row r="2" spans="1:61" ht="14.35" customHeight="1" x14ac:dyDescent="0.55000000000000004">
      <c r="B2" s="1" t="s">
        <v>1</v>
      </c>
      <c r="C2" s="2"/>
      <c r="D2" s="83"/>
      <c r="E2" s="83"/>
      <c r="F2" s="83"/>
      <c r="G2" s="83"/>
    </row>
    <row r="3" spans="1:61" ht="14.35" customHeight="1" x14ac:dyDescent="0.55000000000000004">
      <c r="B3" s="1" t="s">
        <v>2</v>
      </c>
      <c r="C3" s="2"/>
      <c r="D3" s="83"/>
      <c r="E3" s="83"/>
      <c r="F3" s="83"/>
      <c r="G3" s="83"/>
    </row>
    <row r="4" spans="1:61" ht="14.35" customHeight="1" x14ac:dyDescent="0.55000000000000004">
      <c r="B4" s="1" t="s">
        <v>3</v>
      </c>
      <c r="C4" s="2"/>
      <c r="D4" s="83"/>
      <c r="E4" s="83"/>
      <c r="F4" s="83"/>
      <c r="G4" s="83"/>
    </row>
    <row r="5" spans="1:61" ht="61.5" customHeight="1" x14ac:dyDescent="0.55000000000000004">
      <c r="B5" s="88" t="s">
        <v>201</v>
      </c>
      <c r="D5" s="84"/>
      <c r="E5" s="84"/>
      <c r="F5" s="84"/>
      <c r="G5" s="84"/>
    </row>
    <row r="6" spans="1:61" s="8" customFormat="1" ht="43.35" customHeight="1" thickBot="1" x14ac:dyDescent="0.6">
      <c r="A6" s="4"/>
      <c r="B6" s="76" t="s">
        <v>179</v>
      </c>
      <c r="C6" s="17" t="s">
        <v>1</v>
      </c>
      <c r="D6" s="17" t="s">
        <v>181</v>
      </c>
      <c r="E6" s="17" t="s">
        <v>180</v>
      </c>
      <c r="F6" s="17" t="s">
        <v>199</v>
      </c>
      <c r="G6" s="17" t="s">
        <v>189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spans="1:61" ht="31" customHeight="1" x14ac:dyDescent="0.55000000000000004">
      <c r="B7" s="77" t="s">
        <v>187</v>
      </c>
      <c r="C7" s="79" t="s">
        <v>182</v>
      </c>
      <c r="D7" s="10" t="s">
        <v>185</v>
      </c>
      <c r="E7" s="75" t="s">
        <v>184</v>
      </c>
      <c r="F7" s="14" t="s">
        <v>183</v>
      </c>
      <c r="G7" s="10" t="s">
        <v>185</v>
      </c>
    </row>
    <row r="8" spans="1:61" ht="32.5" customHeight="1" x14ac:dyDescent="0.55000000000000004">
      <c r="B8" s="78" t="s">
        <v>188</v>
      </c>
      <c r="C8" s="79" t="s">
        <v>185</v>
      </c>
      <c r="D8" s="10" t="s">
        <v>184</v>
      </c>
      <c r="E8" s="10" t="s">
        <v>182</v>
      </c>
      <c r="F8" s="14" t="s">
        <v>184</v>
      </c>
      <c r="G8" s="10" t="s">
        <v>184</v>
      </c>
    </row>
    <row r="9" spans="1:61" ht="32.5" customHeight="1" x14ac:dyDescent="0.55000000000000004">
      <c r="B9" s="78" t="s">
        <v>190</v>
      </c>
      <c r="C9" s="79" t="s">
        <v>183</v>
      </c>
      <c r="D9" s="10" t="s">
        <v>182</v>
      </c>
      <c r="E9" s="10" t="s">
        <v>183</v>
      </c>
      <c r="F9" s="14" t="s">
        <v>182</v>
      </c>
      <c r="G9" s="10" t="s">
        <v>182</v>
      </c>
    </row>
    <row r="10" spans="1:61" ht="32.5" customHeight="1" x14ac:dyDescent="0.55000000000000004">
      <c r="B10" s="78" t="s">
        <v>191</v>
      </c>
      <c r="C10" s="79" t="s">
        <v>184</v>
      </c>
      <c r="D10" s="10" t="s">
        <v>183</v>
      </c>
      <c r="E10" s="10" t="s">
        <v>185</v>
      </c>
      <c r="F10" s="14" t="s">
        <v>185</v>
      </c>
      <c r="G10" s="10" t="s">
        <v>183</v>
      </c>
    </row>
    <row r="13" spans="1:61" ht="17.399999999999999" x14ac:dyDescent="0.55000000000000004">
      <c r="B13" s="48" t="s">
        <v>192</v>
      </c>
    </row>
    <row r="14" spans="1:61" x14ac:dyDescent="0.55000000000000004">
      <c r="B14" s="49"/>
    </row>
    <row r="15" spans="1:61" x14ac:dyDescent="0.55000000000000004">
      <c r="B15" s="50" t="s">
        <v>193</v>
      </c>
    </row>
    <row r="16" spans="1:61" x14ac:dyDescent="0.55000000000000004">
      <c r="B16" s="49"/>
    </row>
    <row r="17" spans="2:2" x14ac:dyDescent="0.55000000000000004">
      <c r="B17" s="50" t="s">
        <v>194</v>
      </c>
    </row>
    <row r="18" spans="2:2" x14ac:dyDescent="0.55000000000000004">
      <c r="B18" s="49"/>
    </row>
    <row r="19" spans="2:2" x14ac:dyDescent="0.55000000000000004">
      <c r="B19" s="50" t="s">
        <v>195</v>
      </c>
    </row>
    <row r="20" spans="2:2" x14ac:dyDescent="0.55000000000000004">
      <c r="B20" s="49"/>
    </row>
    <row r="21" spans="2:2" x14ac:dyDescent="0.55000000000000004">
      <c r="B21" s="50" t="s">
        <v>196</v>
      </c>
    </row>
    <row r="22" spans="2:2" x14ac:dyDescent="0.55000000000000004">
      <c r="B22" s="49"/>
    </row>
    <row r="23" spans="2:2" x14ac:dyDescent="0.55000000000000004">
      <c r="B23" s="50" t="s">
        <v>197</v>
      </c>
    </row>
    <row r="24" spans="2:2" x14ac:dyDescent="0.55000000000000004">
      <c r="B24" s="49"/>
    </row>
    <row r="25" spans="2:2" x14ac:dyDescent="0.55000000000000004">
      <c r="B25" s="50" t="s">
        <v>198</v>
      </c>
    </row>
  </sheetData>
  <autoFilter ref="B6:F6" xr:uid="{00000000-0009-0000-0000-000000000000}"/>
  <mergeCells count="1">
    <mergeCell ref="D1:G5"/>
  </mergeCells>
  <conditionalFormatting sqref="B7:B10">
    <cfRule type="expression" dxfId="6" priority="10">
      <formula>AND($C7=#REF!,ISBLANK($C7)=FALSE)</formula>
    </cfRule>
  </conditionalFormatting>
  <conditionalFormatting sqref="B7:G10">
    <cfRule type="expression" dxfId="5" priority="8">
      <formula>AND($C7=#REF!,ISBLANK($C7)=FALSE)</formula>
    </cfRule>
  </conditionalFormatting>
  <conditionalFormatting sqref="C7:G10">
    <cfRule type="expression" dxfId="4" priority="7">
      <formula>AND($C7=#REF!,ISBLANK($C7)=FALSE)</formula>
    </cfRule>
  </conditionalFormatting>
  <conditionalFormatting sqref="F7:G1048576">
    <cfRule type="containsText" dxfId="3" priority="3" operator="containsText" text="Past Due">
      <formula>NOT(ISERROR(SEARCH("Past Due",F7)))</formula>
    </cfRule>
    <cfRule type="containsText" dxfId="2" priority="4" operator="containsText" text="At Risk">
      <formula>NOT(ISERROR(SEARCH("At Risk",F7)))</formula>
    </cfRule>
    <cfRule type="containsText" dxfId="1" priority="5" operator="containsText" text="On Track">
      <formula>NOT(ISERROR(SEARCH("On Track",F7)))</formula>
    </cfRule>
    <cfRule type="containsText" dxfId="0" priority="6" operator="containsText" text="Complete">
      <formula>NOT(ISERROR(SEARCH("Complete",F7)))</formula>
    </cfRule>
  </conditionalFormatting>
  <hyperlinks>
    <hyperlink ref="B5" r:id="rId1" xr:uid="{1382C205-DBB1-41FE-8EA2-BD93520A8EF5}"/>
  </hyperlinks>
  <pageMargins left="0.7" right="0.7" top="0.75" bottom="0.75" header="0.3" footer="0.3"/>
  <pageSetup scale="45" fitToHeight="0" orientation="landscape" r:id="rId2"/>
  <headerFooter>
    <oddFooter>&amp;LConfidential - Do Not Distribute&amp;CPage &amp;P of &amp;N&amp;RQuality Program Implementation Plan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Project Budget</vt:lpstr>
      <vt:lpstr>Task &amp; Gantt</vt:lpstr>
      <vt:lpstr>Risk Tracker</vt:lpstr>
      <vt:lpstr>Action Items</vt:lpstr>
      <vt:lpstr>Issue Log</vt:lpstr>
      <vt:lpstr>Decision Log</vt:lpstr>
      <vt:lpstr>Change Log</vt:lpstr>
      <vt:lpstr>Stakeholder Register</vt:lpstr>
      <vt:lpstr>RACI Matrix</vt:lpstr>
      <vt:lpstr>Reference &amp; Definitions</vt:lpstr>
      <vt:lpstr>'Task &amp; Gantt'!_FilterDatabase</vt:lpstr>
      <vt:lpstr>'Action Items'!Print_Area</vt:lpstr>
      <vt:lpstr>'Change Log'!Print_Area</vt:lpstr>
      <vt:lpstr>'Decision Log'!Print_Area</vt:lpstr>
      <vt:lpstr>'Issue Log'!Print_Area</vt:lpstr>
      <vt:lpstr>'RACI Matrix'!Print_Area</vt:lpstr>
      <vt:lpstr>'Risk Tracker'!Print_Area</vt:lpstr>
      <vt:lpstr>'Stakeholder Register'!Print_Area</vt:lpstr>
      <vt:lpstr>'Task &amp; Gantt'!Print_Area</vt:lpstr>
      <vt:lpstr>'Action Items'!Print_Titles</vt:lpstr>
      <vt:lpstr>'Change Log'!Print_Titles</vt:lpstr>
      <vt:lpstr>'Decision Log'!Print_Titles</vt:lpstr>
      <vt:lpstr>'Issue Log'!Print_Titles</vt:lpstr>
      <vt:lpstr>'RACI Matrix'!Print_Titles</vt:lpstr>
      <vt:lpstr>'Risk Tracker'!Print_Titles</vt:lpstr>
      <vt:lpstr>'Stakeholder Register'!Print_Titles</vt:lpstr>
      <vt:lpstr>'Task &amp; Gantt'!Print_Titles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Wilkerson</dc:creator>
  <cp:lastModifiedBy>Garrett Wilkerson</cp:lastModifiedBy>
  <dcterms:created xsi:type="dcterms:W3CDTF">2025-01-15T19:24:42Z</dcterms:created>
  <dcterms:modified xsi:type="dcterms:W3CDTF">2025-11-17T21:52:01Z</dcterms:modified>
</cp:coreProperties>
</file>